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65" windowWidth="20115" windowHeight="6660" tabRatio="912"/>
  </bookViews>
  <sheets>
    <sheet name="Restauração 153TO" sheetId="5" r:id="rId1"/>
    <sheet name="Restauração 153GO" sheetId="2" r:id="rId2"/>
    <sheet name="Resumo" sheetId="6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_act2">#REF!</definedName>
    <definedName name="__PL1">#REF!</definedName>
    <definedName name="__PNV2002">#REF!</definedName>
    <definedName name="__PNV2003">#REF!</definedName>
    <definedName name="_01_09_96">#REF!</definedName>
    <definedName name="_act2">#REF!</definedName>
    <definedName name="_xlnm._FilterDatabase" localSheetId="1" hidden="1">'Restauração 153GO'!#REF!</definedName>
    <definedName name="_xlnm._FilterDatabase" localSheetId="0" hidden="1">'Restauração 153TO'!#REF!</definedName>
    <definedName name="_PL1">#REF!</definedName>
    <definedName name="_PNV2002">#REF!</definedName>
    <definedName name="_PNV2003">#REF!</definedName>
    <definedName name="a">#REF!</definedName>
    <definedName name="AA">[1]!AA</definedName>
    <definedName name="aaaaa">#REF!</definedName>
    <definedName name="act">#REF!</definedName>
    <definedName name="ALTA">'[2]PRO-08'!#REF!</definedName>
    <definedName name="amarela">#REF!</definedName>
    <definedName name="Aut_original">[3]PROJETO!#REF!</definedName>
    <definedName name="Aut_resumo">[4]RESUMO_AUT1!#REF!</definedName>
    <definedName name="azul">#REF!</definedName>
    <definedName name="AZULSINAL">#REF!</definedName>
    <definedName name="bbb">#REF!</definedName>
    <definedName name="BDI">#REF!</definedName>
    <definedName name="BG">#REF!</definedName>
    <definedName name="BGU">#REF!</definedName>
    <definedName name="bz">[1]!bz</definedName>
    <definedName name="cant">#REF!</definedName>
    <definedName name="CANT2">#REF!</definedName>
    <definedName name="canteiro">#REF!</definedName>
    <definedName name="CBU">#REF!</definedName>
    <definedName name="CBUII">#REF!</definedName>
    <definedName name="CBUQ_Matriz">'[5]Matriz Solução'!$B$9:$Q$13</definedName>
    <definedName name="CBUQB">#REF!</definedName>
    <definedName name="CBUQc">#REF!</definedName>
    <definedName name="comb">[6]Premissas!$E$13:$F$16</definedName>
    <definedName name="comb1">[6]Premissas!$E$17:$F$20</definedName>
    <definedName name="cont">#REF!</definedName>
    <definedName name="d">#REF!</definedName>
    <definedName name="Data_Final">#REF!</definedName>
    <definedName name="Data_Início">#REF!</definedName>
    <definedName name="_xlnm.Database" localSheetId="1">#REF!</definedName>
    <definedName name="_xlnm.Database" localSheetId="0">#REF!</definedName>
    <definedName name="_xlnm.Database">[7]Original!$A$1:$F$595</definedName>
    <definedName name="Deflexao">#REF!</definedName>
    <definedName name="DGA">'[2]PRO-08'!#REF!</definedName>
    <definedName name="disp">#REF!</definedName>
    <definedName name="DJ">#REF!</definedName>
    <definedName name="dren">#REF!</definedName>
    <definedName name="ECJ">#REF!</definedName>
    <definedName name="EJ">#REF!</definedName>
    <definedName name="EMOBRAS">[8]Federal!#REF!</definedName>
    <definedName name="EQUIP">[9]EQUIP!$B$7:$H$66</definedName>
    <definedName name="EXA">'[2]PRO-08'!#REF!</definedName>
    <definedName name="Extenso">[1]!Extenso</definedName>
    <definedName name="_xlnm.Extract" localSheetId="1">'Restauração 153GO'!#REF!</definedName>
    <definedName name="_xlnm.Extract" localSheetId="0">'Restauração 153TO'!#REF!</definedName>
    <definedName name="F.DEF">'[5]Matriz Decisão'!$E$5:$T$5</definedName>
    <definedName name="F.IGG">'[5]Matriz Decisão'!$E$6:$T$6</definedName>
    <definedName name="F.IRI">'[5]Matriz Decisão'!$E$4:$T$4</definedName>
    <definedName name="F.VDM">'[5]Matriz Decisão'!$D$7:$D$11</definedName>
    <definedName name="fc1a">'[2]PRO-08'!#REF!</definedName>
    <definedName name="FC2A">'[2]PRO-08'!#REF!</definedName>
    <definedName name="FC3A">'[2]PRO-08'!#REF!</definedName>
    <definedName name="hi">#REF!</definedName>
    <definedName name="IGG">'[5]Matriz Decisão'!$I$20:$I$23</definedName>
    <definedName name="IM">#REF!</definedName>
    <definedName name="IRI">'[5]Matriz Decisão'!$C$20:$C$23</definedName>
    <definedName name="km">#REF!</definedName>
    <definedName name="LILASDRENA">#REF!</definedName>
    <definedName name="MAT">[9]MAT!$B$4:$G$66</definedName>
    <definedName name="MAT_BET">[9]MAT_BET!$B$4:$F$20</definedName>
    <definedName name="MATRIZ">'[5]Matriz Solução'!$B$3:$Q$7</definedName>
    <definedName name="Medição">#REF!</definedName>
    <definedName name="MO">[9]M.O.!$B$5:$G$13</definedName>
    <definedName name="módulo1.Extenso">[1]!módulo1.Extenso</definedName>
    <definedName name="NTEI">'[2]PRO-08'!#REF!</definedName>
    <definedName name="oae">#REF!</definedName>
    <definedName name="OPA">'[2]PRO-08'!#REF!</definedName>
    <definedName name="PassaExtenso">[10]!PassaExtenso</definedName>
    <definedName name="pav">#REF!</definedName>
    <definedName name="PAVIMENTADA">[8]Federal!$F$55</definedName>
    <definedName name="pesquisa">#REF!</definedName>
    <definedName name="PL">#REF!</definedName>
    <definedName name="Ponte">[1]!Ponte</definedName>
    <definedName name="Print">[11]QuQuant!#REF!</definedName>
    <definedName name="Print_Area_MI">#REF!</definedName>
    <definedName name="QQ_2">[1]!QQ_2</definedName>
    <definedName name="RBV">[12]Teor!$C$3:$C$7</definedName>
    <definedName name="REG">#REF!</definedName>
    <definedName name="REGULA">#REF!</definedName>
    <definedName name="RESUMO">[1]!RESUMO</definedName>
    <definedName name="rigido">#REF!</definedName>
    <definedName name="RiskAutoStopPercChange">1.5</definedName>
    <definedName name="RiskCollectDistributionSamples">2</definedName>
    <definedName name="RiskExcelReportsGoInNewWorkbook">TRUE</definedName>
    <definedName name="RiskExcelReportsToGenerate">0</definedName>
    <definedName name="RiskFixedSeed">1</definedName>
    <definedName name="RiskGenerateExcelReportsAtEndOfSimulation">FALSE</definedName>
    <definedName name="RiskHasSettings">TRUE</definedName>
    <definedName name="RiskMinimizeOnStart">FALSE</definedName>
    <definedName name="RiskMonitorConvergence">FALSE</definedName>
    <definedName name="RiskNumIterations">1000</definedName>
    <definedName name="RiskNumSimulations">1</definedName>
    <definedName name="RiskPauseOnError">FALSE</definedName>
    <definedName name="RiskRealTimeResults">FALSE</definedName>
    <definedName name="RiskReportGraphFormat">0</definedName>
    <definedName name="RiskResultsUpdateFreq">100</definedName>
    <definedName name="RiskRunAfterRecalcMacro">FALSE</definedName>
    <definedName name="RiskRunAfterSimMacro">FALSE</definedName>
    <definedName name="RiskRunBeforeRecalcMacro">FALSE</definedName>
    <definedName name="RiskRunBeforeSimMacro">FALSE</definedName>
    <definedName name="RiskSamplingType">3</definedName>
    <definedName name="RiskShowRiskWindowAtEndOfSimulation">TRUE</definedName>
    <definedName name="RiskStandardRecalc">1</definedName>
    <definedName name="RiskTemplateSheetName">"myTemplate"</definedName>
    <definedName name="RiskUpdateDisplay">FALSE</definedName>
    <definedName name="RiskUseDifferentSeedForEachSim">FALSE</definedName>
    <definedName name="RiskUseFixedSeed">FALSE</definedName>
    <definedName name="RiskUseMultipleCPUs">FALSE</definedName>
    <definedName name="RMA">'[2]PRO-08'!#REF!</definedName>
    <definedName name="RS">#REF!</definedName>
    <definedName name="sa">#REF!</definedName>
    <definedName name="sbg">#REF!</definedName>
    <definedName name="SBTC">#REF!</definedName>
    <definedName name="secao">#REF!</definedName>
    <definedName name="sin">#REF!</definedName>
    <definedName name="SOLUÇÃO">'[5]Matriz Decisão'!$E$7:$T$11</definedName>
    <definedName name="talud">#REF!</definedName>
    <definedName name="Teor">[12]Teor!$A$3:$A$7</definedName>
    <definedName name="terra">#REF!</definedName>
    <definedName name="TPM">#REF!</definedName>
    <definedName name="TRANS">[9]TRANS!$C$4:$H$28</definedName>
    <definedName name="TS_Matriz">'[5]Matriz Solução'!$B$15:$Q$19</definedName>
    <definedName name="Vazios">[12]Teor!$B$3:$B$7</definedName>
    <definedName name="verde">#REF!</definedName>
    <definedName name="verdepav">#REF!</definedName>
    <definedName name="WEWRWR">[1]!WEWRWR</definedName>
    <definedName name="x">[12]Equipamentos!#REF!</definedName>
    <definedName name="XXX">[1]!XXX</definedName>
    <definedName name="XXXXX">[1]!XXXXX</definedName>
  </definedNames>
  <calcPr calcId="145621"/>
</workbook>
</file>

<file path=xl/calcChain.xml><?xml version="1.0" encoding="utf-8"?>
<calcChain xmlns="http://schemas.openxmlformats.org/spreadsheetml/2006/main">
  <c r="I8" i="6" l="1"/>
  <c r="H8" i="6"/>
  <c r="G8" i="6"/>
  <c r="F8" i="6"/>
  <c r="E8" i="6"/>
  <c r="D8" i="6"/>
  <c r="C8" i="6"/>
  <c r="B8" i="6"/>
  <c r="AM31" i="5" l="1"/>
  <c r="AN31" i="5"/>
  <c r="AO31" i="5"/>
  <c r="AP31" i="5"/>
  <c r="AQ31" i="5"/>
  <c r="AR31" i="5"/>
  <c r="AS31" i="5"/>
  <c r="AT31" i="5"/>
  <c r="AU31" i="5"/>
  <c r="AV31" i="5"/>
  <c r="AW31" i="5"/>
  <c r="AX31" i="5"/>
  <c r="AY31" i="5"/>
  <c r="AZ31" i="5"/>
  <c r="BA31" i="5"/>
  <c r="BB31" i="5"/>
  <c r="AM32" i="5"/>
  <c r="AN32" i="5"/>
  <c r="AO32" i="5"/>
  <c r="AP32" i="5"/>
  <c r="AQ32" i="5"/>
  <c r="AR32" i="5"/>
  <c r="AS32" i="5"/>
  <c r="AT32" i="5"/>
  <c r="AU32" i="5"/>
  <c r="AV32" i="5"/>
  <c r="AW32" i="5"/>
  <c r="AX32" i="5"/>
  <c r="AY32" i="5"/>
  <c r="AZ32" i="5"/>
  <c r="BA32" i="5"/>
  <c r="BB32" i="5"/>
  <c r="AM33" i="5"/>
  <c r="AN33" i="5"/>
  <c r="AO33" i="5"/>
  <c r="AP33" i="5"/>
  <c r="AQ33" i="5"/>
  <c r="AR33" i="5"/>
  <c r="AS33" i="5"/>
  <c r="AT33" i="5"/>
  <c r="AU33" i="5"/>
  <c r="AV33" i="5"/>
  <c r="AW33" i="5"/>
  <c r="AX33" i="5"/>
  <c r="AY33" i="5"/>
  <c r="AZ33" i="5"/>
  <c r="BA33" i="5"/>
  <c r="BB33" i="5"/>
  <c r="AM34" i="5"/>
  <c r="AN34" i="5"/>
  <c r="AO34" i="5"/>
  <c r="AP34" i="5"/>
  <c r="AQ34" i="5"/>
  <c r="AR34" i="5"/>
  <c r="AS34" i="5"/>
  <c r="AT34" i="5"/>
  <c r="AU34" i="5"/>
  <c r="AV34" i="5"/>
  <c r="AW34" i="5"/>
  <c r="AX34" i="5"/>
  <c r="AY34" i="5"/>
  <c r="AZ34" i="5"/>
  <c r="BA34" i="5"/>
  <c r="BB34" i="5"/>
  <c r="AM35" i="5"/>
  <c r="AN35" i="5"/>
  <c r="AO35" i="5"/>
  <c r="AP35" i="5"/>
  <c r="AQ35" i="5"/>
  <c r="AR35" i="5"/>
  <c r="AS35" i="5"/>
  <c r="AT35" i="5"/>
  <c r="AU35" i="5"/>
  <c r="AV35" i="5"/>
  <c r="AW35" i="5"/>
  <c r="AX35" i="5"/>
  <c r="AY35" i="5"/>
  <c r="AZ35" i="5"/>
  <c r="BA35" i="5"/>
  <c r="BB35" i="5"/>
  <c r="AM36" i="5"/>
  <c r="AN36" i="5"/>
  <c r="AO36" i="5"/>
  <c r="AP36" i="5"/>
  <c r="AQ36" i="5"/>
  <c r="AR36" i="5"/>
  <c r="AS36" i="5"/>
  <c r="AT36" i="5"/>
  <c r="AU36" i="5"/>
  <c r="AV36" i="5"/>
  <c r="AW36" i="5"/>
  <c r="AX36" i="5"/>
  <c r="AY36" i="5"/>
  <c r="AZ36" i="5"/>
  <c r="BA36" i="5"/>
  <c r="BB36" i="5"/>
  <c r="AM37" i="5"/>
  <c r="AN37" i="5"/>
  <c r="AO37" i="5"/>
  <c r="AP37" i="5"/>
  <c r="AQ37" i="5"/>
  <c r="AR37" i="5"/>
  <c r="AS37" i="5"/>
  <c r="AT37" i="5"/>
  <c r="AU37" i="5"/>
  <c r="AV37" i="5"/>
  <c r="AW37" i="5"/>
  <c r="AX37" i="5"/>
  <c r="AY37" i="5"/>
  <c r="AZ37" i="5"/>
  <c r="BA37" i="5"/>
  <c r="BB37" i="5"/>
  <c r="AN30" i="5"/>
  <c r="AO30" i="5"/>
  <c r="AP30" i="5"/>
  <c r="AQ30" i="5"/>
  <c r="AR30" i="5"/>
  <c r="AS30" i="5"/>
  <c r="AT30" i="5"/>
  <c r="AU30" i="5"/>
  <c r="AV30" i="5"/>
  <c r="AW30" i="5"/>
  <c r="AX30" i="5"/>
  <c r="AY30" i="5"/>
  <c r="AZ30" i="5"/>
  <c r="BA30" i="5"/>
  <c r="BB30" i="5"/>
  <c r="AM30" i="5"/>
  <c r="B19" i="6" l="1"/>
  <c r="C19" i="6"/>
  <c r="D19" i="6"/>
  <c r="E19" i="6"/>
  <c r="F19" i="6"/>
  <c r="G19" i="6"/>
  <c r="H19" i="6"/>
  <c r="I19" i="6"/>
  <c r="B20" i="6"/>
  <c r="C20" i="6"/>
  <c r="D20" i="6"/>
  <c r="E20" i="6"/>
  <c r="F20" i="6"/>
  <c r="G20" i="6"/>
  <c r="H20" i="6"/>
  <c r="I20" i="6"/>
  <c r="B21" i="6"/>
  <c r="C21" i="6"/>
  <c r="D21" i="6"/>
  <c r="E21" i="6"/>
  <c r="F21" i="6"/>
  <c r="G21" i="6"/>
  <c r="H21" i="6"/>
  <c r="I21" i="6"/>
  <c r="B22" i="6"/>
  <c r="C22" i="6"/>
  <c r="D22" i="6"/>
  <c r="E22" i="6"/>
  <c r="F22" i="6"/>
  <c r="G22" i="6"/>
  <c r="H22" i="6"/>
  <c r="I22" i="6"/>
  <c r="B23" i="6"/>
  <c r="C23" i="6"/>
  <c r="D23" i="6"/>
  <c r="E23" i="6"/>
  <c r="F23" i="6"/>
  <c r="G23" i="6"/>
  <c r="H23" i="6"/>
  <c r="I23" i="6"/>
  <c r="B24" i="6"/>
  <c r="C24" i="6"/>
  <c r="D24" i="6"/>
  <c r="E24" i="6"/>
  <c r="F24" i="6"/>
  <c r="G24" i="6"/>
  <c r="H24" i="6"/>
  <c r="I24" i="6"/>
  <c r="B25" i="6"/>
  <c r="C25" i="6"/>
  <c r="D25" i="6"/>
  <c r="E25" i="6"/>
  <c r="F25" i="6"/>
  <c r="G25" i="6"/>
  <c r="H25" i="6"/>
  <c r="I25" i="6"/>
  <c r="B26" i="6"/>
  <c r="C26" i="6"/>
  <c r="D26" i="6"/>
  <c r="E26" i="6"/>
  <c r="F26" i="6"/>
  <c r="G26" i="6"/>
  <c r="H26" i="6"/>
  <c r="I26" i="6"/>
  <c r="B27" i="6"/>
  <c r="C27" i="6"/>
  <c r="D27" i="6"/>
  <c r="E27" i="6"/>
  <c r="F27" i="6"/>
  <c r="G27" i="6"/>
  <c r="H27" i="6"/>
  <c r="I27" i="6"/>
  <c r="B28" i="6"/>
  <c r="C28" i="6"/>
  <c r="D28" i="6"/>
  <c r="E28" i="6"/>
  <c r="F28" i="6"/>
  <c r="G28" i="6"/>
  <c r="H28" i="6"/>
  <c r="I28" i="6"/>
  <c r="B29" i="6"/>
  <c r="C29" i="6"/>
  <c r="D29" i="6"/>
  <c r="E29" i="6"/>
  <c r="F29" i="6"/>
  <c r="G29" i="6"/>
  <c r="H29" i="6"/>
  <c r="I29" i="6"/>
  <c r="B30" i="6"/>
  <c r="C30" i="6"/>
  <c r="D30" i="6"/>
  <c r="E30" i="6"/>
  <c r="F30" i="6"/>
  <c r="G30" i="6"/>
  <c r="H30" i="6"/>
  <c r="I30" i="6"/>
  <c r="B31" i="6"/>
  <c r="C31" i="6"/>
  <c r="D31" i="6"/>
  <c r="E31" i="6"/>
  <c r="F31" i="6"/>
  <c r="G31" i="6"/>
  <c r="H31" i="6"/>
  <c r="I31" i="6"/>
  <c r="B32" i="6"/>
  <c r="C32" i="6"/>
  <c r="D32" i="6"/>
  <c r="E32" i="6"/>
  <c r="F32" i="6"/>
  <c r="G32" i="6"/>
  <c r="H32" i="6"/>
  <c r="I32" i="6"/>
  <c r="B33" i="6"/>
  <c r="C33" i="6"/>
  <c r="D33" i="6"/>
  <c r="E33" i="6"/>
  <c r="F33" i="6"/>
  <c r="G33" i="6"/>
  <c r="H33" i="6"/>
  <c r="I33" i="6"/>
  <c r="B34" i="6"/>
  <c r="C34" i="6"/>
  <c r="D34" i="6"/>
  <c r="E34" i="6"/>
  <c r="F34" i="6"/>
  <c r="G34" i="6"/>
  <c r="H34" i="6"/>
  <c r="I34" i="6"/>
  <c r="B35" i="6"/>
  <c r="C35" i="6"/>
  <c r="D35" i="6"/>
  <c r="E35" i="6"/>
  <c r="F35" i="6"/>
  <c r="G35" i="6"/>
  <c r="H35" i="6"/>
  <c r="I35" i="6"/>
  <c r="B36" i="6"/>
  <c r="C36" i="6"/>
  <c r="D36" i="6"/>
  <c r="E36" i="6"/>
  <c r="F36" i="6"/>
  <c r="G36" i="6"/>
  <c r="H36" i="6"/>
  <c r="I36" i="6"/>
  <c r="B37" i="6"/>
  <c r="C37" i="6"/>
  <c r="D37" i="6"/>
  <c r="E37" i="6"/>
  <c r="F37" i="6"/>
  <c r="G37" i="6"/>
  <c r="H37" i="6"/>
  <c r="I37" i="6"/>
  <c r="B38" i="6"/>
  <c r="C38" i="6"/>
  <c r="D38" i="6"/>
  <c r="E38" i="6"/>
  <c r="F38" i="6"/>
  <c r="G38" i="6"/>
  <c r="H38" i="6"/>
  <c r="I38" i="6"/>
  <c r="B39" i="6"/>
  <c r="C39" i="6"/>
  <c r="D39" i="6"/>
  <c r="E39" i="6"/>
  <c r="F39" i="6"/>
  <c r="G39" i="6"/>
  <c r="H39" i="6"/>
  <c r="I39" i="6"/>
  <c r="B40" i="6"/>
  <c r="C40" i="6"/>
  <c r="D40" i="6"/>
  <c r="E40" i="6"/>
  <c r="F40" i="6"/>
  <c r="G40" i="6"/>
  <c r="H40" i="6"/>
  <c r="I40" i="6"/>
  <c r="C18" i="6"/>
  <c r="D18" i="6"/>
  <c r="E18" i="6"/>
  <c r="F18" i="6"/>
  <c r="G18" i="6"/>
  <c r="H18" i="6"/>
  <c r="I18" i="6"/>
  <c r="B18" i="6"/>
  <c r="C9" i="6"/>
  <c r="D9" i="6"/>
  <c r="E9" i="6"/>
  <c r="F9" i="6"/>
  <c r="G9" i="6"/>
  <c r="H9" i="6"/>
  <c r="I9" i="6"/>
  <c r="C10" i="6"/>
  <c r="D10" i="6"/>
  <c r="E10" i="6"/>
  <c r="F10" i="6"/>
  <c r="G10" i="6"/>
  <c r="H10" i="6"/>
  <c r="I10" i="6"/>
  <c r="C11" i="6"/>
  <c r="D11" i="6"/>
  <c r="E11" i="6"/>
  <c r="F11" i="6"/>
  <c r="G11" i="6"/>
  <c r="H11" i="6"/>
  <c r="I11" i="6"/>
  <c r="C12" i="6"/>
  <c r="D12" i="6"/>
  <c r="E12" i="6"/>
  <c r="F12" i="6"/>
  <c r="G12" i="6"/>
  <c r="H12" i="6"/>
  <c r="I12" i="6"/>
  <c r="C13" i="6"/>
  <c r="D13" i="6"/>
  <c r="E13" i="6"/>
  <c r="F13" i="6"/>
  <c r="G13" i="6"/>
  <c r="H13" i="6"/>
  <c r="I13" i="6"/>
  <c r="C14" i="6"/>
  <c r="D14" i="6"/>
  <c r="E14" i="6"/>
  <c r="F14" i="6"/>
  <c r="G14" i="6"/>
  <c r="H14" i="6"/>
  <c r="I14" i="6"/>
  <c r="C15" i="6"/>
  <c r="D15" i="6"/>
  <c r="E15" i="6"/>
  <c r="F15" i="6"/>
  <c r="G15" i="6"/>
  <c r="H15" i="6"/>
  <c r="I15" i="6"/>
  <c r="C16" i="6"/>
  <c r="D16" i="6"/>
  <c r="E16" i="6"/>
  <c r="F16" i="6"/>
  <c r="G16" i="6"/>
  <c r="H16" i="6"/>
  <c r="I16" i="6"/>
  <c r="C17" i="6"/>
  <c r="D17" i="6"/>
  <c r="E17" i="6"/>
  <c r="F17" i="6"/>
  <c r="G17" i="6"/>
  <c r="H17" i="6"/>
  <c r="I17" i="6"/>
  <c r="B9" i="6"/>
  <c r="B10" i="6"/>
  <c r="B11" i="6"/>
  <c r="B12" i="6"/>
  <c r="B13" i="6"/>
  <c r="B14" i="6"/>
  <c r="B15" i="6"/>
  <c r="B16" i="6"/>
  <c r="B17" i="6"/>
  <c r="H41" i="6" l="1"/>
  <c r="D41" i="6"/>
  <c r="I41" i="6"/>
  <c r="E41" i="6"/>
  <c r="G41" i="6"/>
  <c r="C41" i="6"/>
  <c r="F41" i="6"/>
  <c r="B41" i="6"/>
  <c r="AU30" i="2"/>
  <c r="AV30" i="2"/>
  <c r="AW30" i="2"/>
  <c r="AX30" i="2"/>
  <c r="AY30" i="2"/>
  <c r="AZ30" i="2"/>
  <c r="BA30" i="2"/>
  <c r="BB30" i="2"/>
  <c r="BC30" i="2"/>
  <c r="BD30" i="2"/>
  <c r="BE30" i="2"/>
  <c r="BF30" i="2"/>
  <c r="BG30" i="2"/>
  <c r="BH30" i="2"/>
  <c r="BI30" i="2"/>
  <c r="BJ30" i="2"/>
  <c r="BK30" i="2"/>
  <c r="BL30" i="2"/>
  <c r="BM30" i="2"/>
  <c r="BN30" i="2"/>
  <c r="BO30" i="2"/>
  <c r="BP30" i="2"/>
  <c r="AU31" i="2"/>
  <c r="AV31" i="2"/>
  <c r="AW31" i="2"/>
  <c r="AX31" i="2"/>
  <c r="AY31" i="2"/>
  <c r="AZ31" i="2"/>
  <c r="BA31" i="2"/>
  <c r="BB31" i="2"/>
  <c r="BC31" i="2"/>
  <c r="BD31" i="2"/>
  <c r="BE31" i="2"/>
  <c r="BF31" i="2"/>
  <c r="BG31" i="2"/>
  <c r="BH31" i="2"/>
  <c r="BI31" i="2"/>
  <c r="BJ31" i="2"/>
  <c r="BK31" i="2"/>
  <c r="BL31" i="2"/>
  <c r="BM31" i="2"/>
  <c r="BN31" i="2"/>
  <c r="BO31" i="2"/>
  <c r="BP31" i="2"/>
  <c r="AU32" i="2"/>
  <c r="AV32" i="2"/>
  <c r="AW32" i="2"/>
  <c r="AX32" i="2"/>
  <c r="AY32" i="2"/>
  <c r="AZ32" i="2"/>
  <c r="BA32" i="2"/>
  <c r="BB32" i="2"/>
  <c r="BC32" i="2"/>
  <c r="BD32" i="2"/>
  <c r="BE32" i="2"/>
  <c r="BF32" i="2"/>
  <c r="BG32" i="2"/>
  <c r="BH32" i="2"/>
  <c r="BI32" i="2"/>
  <c r="BJ32" i="2"/>
  <c r="BK32" i="2"/>
  <c r="BL32" i="2"/>
  <c r="BM32" i="2"/>
  <c r="BN32" i="2"/>
  <c r="BO32" i="2"/>
  <c r="BP32" i="2"/>
  <c r="AU33" i="2"/>
  <c r="AV33" i="2"/>
  <c r="AW33" i="2"/>
  <c r="AX33" i="2"/>
  <c r="AY33" i="2"/>
  <c r="AZ33" i="2"/>
  <c r="BA33" i="2"/>
  <c r="BB33" i="2"/>
  <c r="BC33" i="2"/>
  <c r="BD33" i="2"/>
  <c r="BE33" i="2"/>
  <c r="BF33" i="2"/>
  <c r="BG33" i="2"/>
  <c r="BH33" i="2"/>
  <c r="BI33" i="2"/>
  <c r="BJ33" i="2"/>
  <c r="BK33" i="2"/>
  <c r="BL33" i="2"/>
  <c r="BM33" i="2"/>
  <c r="BN33" i="2"/>
  <c r="BO33" i="2"/>
  <c r="BP33" i="2"/>
  <c r="AU34" i="2"/>
  <c r="AV34" i="2"/>
  <c r="AW34" i="2"/>
  <c r="AX34" i="2"/>
  <c r="AY34" i="2"/>
  <c r="AZ34" i="2"/>
  <c r="BA34" i="2"/>
  <c r="BB34" i="2"/>
  <c r="BC34" i="2"/>
  <c r="BD34" i="2"/>
  <c r="BE34" i="2"/>
  <c r="BF34" i="2"/>
  <c r="BG34" i="2"/>
  <c r="BH34" i="2"/>
  <c r="BI34" i="2"/>
  <c r="BJ34" i="2"/>
  <c r="BK34" i="2"/>
  <c r="BL34" i="2"/>
  <c r="BM34" i="2"/>
  <c r="BN34" i="2"/>
  <c r="BO34" i="2"/>
  <c r="BP34" i="2"/>
  <c r="AU35" i="2"/>
  <c r="AV35" i="2"/>
  <c r="AW35" i="2"/>
  <c r="AX35" i="2"/>
  <c r="AY35" i="2"/>
  <c r="AZ35" i="2"/>
  <c r="BA35" i="2"/>
  <c r="BB35" i="2"/>
  <c r="BC35" i="2"/>
  <c r="BD35" i="2"/>
  <c r="BE35" i="2"/>
  <c r="BF35" i="2"/>
  <c r="BG35" i="2"/>
  <c r="BH35" i="2"/>
  <c r="BI35" i="2"/>
  <c r="BJ35" i="2"/>
  <c r="BK35" i="2"/>
  <c r="BL35" i="2"/>
  <c r="BM35" i="2"/>
  <c r="BN35" i="2"/>
  <c r="BO35" i="2"/>
  <c r="BP35" i="2"/>
  <c r="AU36" i="2"/>
  <c r="AV36" i="2"/>
  <c r="AW36" i="2"/>
  <c r="AX36" i="2"/>
  <c r="AY36" i="2"/>
  <c r="AZ36" i="2"/>
  <c r="BA36" i="2"/>
  <c r="BB36" i="2"/>
  <c r="BC36" i="2"/>
  <c r="BD36" i="2"/>
  <c r="BE36" i="2"/>
  <c r="BF36" i="2"/>
  <c r="BG36" i="2"/>
  <c r="BH36" i="2"/>
  <c r="BI36" i="2"/>
  <c r="BJ36" i="2"/>
  <c r="BK36" i="2"/>
  <c r="BL36" i="2"/>
  <c r="BM36" i="2"/>
  <c r="BN36" i="2"/>
  <c r="BO36" i="2"/>
  <c r="BP36" i="2"/>
  <c r="AU37" i="2"/>
  <c r="AV37" i="2"/>
  <c r="AW37" i="2"/>
  <c r="AX37" i="2"/>
  <c r="AY37" i="2"/>
  <c r="AZ37" i="2"/>
  <c r="BA37" i="2"/>
  <c r="BB37" i="2"/>
  <c r="BC37" i="2"/>
  <c r="BD37" i="2"/>
  <c r="BE37" i="2"/>
  <c r="BF37" i="2"/>
  <c r="BG37" i="2"/>
  <c r="BH37" i="2"/>
  <c r="BI37" i="2"/>
  <c r="BJ37" i="2"/>
  <c r="BK37" i="2"/>
  <c r="BL37" i="2"/>
  <c r="BM37" i="2"/>
  <c r="BN37" i="2"/>
  <c r="BO37" i="2"/>
  <c r="BP37" i="2"/>
  <c r="AT31" i="2"/>
  <c r="AT32" i="2"/>
  <c r="AT33" i="2"/>
  <c r="AT34" i="2"/>
  <c r="AT35" i="2"/>
  <c r="AT36" i="2"/>
  <c r="AT37" i="2"/>
  <c r="AT30" i="2"/>
  <c r="BD28" i="5" l="1"/>
  <c r="AI28" i="5"/>
  <c r="AK28" i="5"/>
  <c r="BD26" i="5"/>
  <c r="AI26" i="5"/>
  <c r="AK26" i="5"/>
  <c r="BD24" i="5"/>
  <c r="BF24" i="5" s="1"/>
  <c r="AI24" i="5"/>
  <c r="BD23" i="5"/>
  <c r="AI23" i="5"/>
  <c r="BD22" i="5"/>
  <c r="AI22" i="5"/>
  <c r="AK22" i="5"/>
  <c r="AI21" i="5"/>
  <c r="AK21" i="5" s="1"/>
  <c r="BD20" i="5"/>
  <c r="BF20" i="5" s="1"/>
  <c r="AI20" i="5"/>
  <c r="AK20" i="5"/>
  <c r="BD19" i="5"/>
  <c r="BF19" i="5" s="1"/>
  <c r="AI19" i="5"/>
  <c r="AK19" i="5"/>
  <c r="AI18" i="5"/>
  <c r="AK18" i="5" s="1"/>
  <c r="BD17" i="5"/>
  <c r="BF17" i="5" s="1"/>
  <c r="AI17" i="5"/>
  <c r="BD16" i="5"/>
  <c r="AI16" i="5"/>
  <c r="AI15" i="5"/>
  <c r="AK15" i="5" s="1"/>
  <c r="BD14" i="5"/>
  <c r="AI14" i="5"/>
  <c r="BD13" i="5"/>
  <c r="AI13" i="5"/>
  <c r="AK13" i="5" s="1"/>
  <c r="BD12" i="5"/>
  <c r="AI12" i="5"/>
  <c r="BD11" i="5"/>
  <c r="BF11" i="5" s="1"/>
  <c r="AI11" i="5"/>
  <c r="AK11" i="5" s="1"/>
  <c r="BD10" i="5"/>
  <c r="AI10" i="5"/>
  <c r="BD9" i="5"/>
  <c r="AI9" i="5"/>
  <c r="BD8" i="5"/>
  <c r="AI8" i="5"/>
  <c r="BD7" i="5"/>
  <c r="AI7" i="5"/>
  <c r="AK9" i="5"/>
  <c r="BR28" i="2"/>
  <c r="BT28" i="2" s="1"/>
  <c r="AP28" i="2"/>
  <c r="BR26" i="2"/>
  <c r="BT26" i="2" s="1"/>
  <c r="AP26" i="2"/>
  <c r="AR26" i="2"/>
  <c r="BR24" i="2"/>
  <c r="AP24" i="2"/>
  <c r="BR23" i="2"/>
  <c r="BT23" i="2" s="1"/>
  <c r="AP23" i="2"/>
  <c r="BR22" i="2"/>
  <c r="BT22" i="2" s="1"/>
  <c r="AP22" i="2"/>
  <c r="AR22" i="2"/>
  <c r="BT21" i="2"/>
  <c r="AP21" i="2"/>
  <c r="AR21" i="2" s="1"/>
  <c r="BR20" i="2"/>
  <c r="BT20" i="2" s="1"/>
  <c r="AP20" i="2"/>
  <c r="AR20" i="2"/>
  <c r="BR19" i="2"/>
  <c r="BT19" i="2" s="1"/>
  <c r="AP19" i="2"/>
  <c r="AP18" i="2"/>
  <c r="BT18" i="2" s="1"/>
  <c r="BR17" i="2"/>
  <c r="BT17" i="2" s="1"/>
  <c r="AP17" i="2"/>
  <c r="BR16" i="2"/>
  <c r="AP16" i="2"/>
  <c r="AR17" i="2"/>
  <c r="AP15" i="2"/>
  <c r="BT15" i="2" s="1"/>
  <c r="BR14" i="2"/>
  <c r="AP14" i="2"/>
  <c r="BR13" i="2"/>
  <c r="BT13" i="2" s="1"/>
  <c r="AP13" i="2"/>
  <c r="AR13" i="2"/>
  <c r="BR12" i="2"/>
  <c r="AP12" i="2"/>
  <c r="AR12" i="2" s="1"/>
  <c r="BR11" i="2"/>
  <c r="BT11" i="2" s="1"/>
  <c r="AP11" i="2"/>
  <c r="AR11" i="2" s="1"/>
  <c r="BR10" i="2"/>
  <c r="AP10" i="2"/>
  <c r="BR9" i="2"/>
  <c r="BT9" i="2" s="1"/>
  <c r="AP9" i="2"/>
  <c r="BR8" i="2"/>
  <c r="BT8" i="2" s="1"/>
  <c r="AP8" i="2"/>
  <c r="BR7" i="2"/>
  <c r="AP7" i="2"/>
  <c r="BF23" i="5" l="1"/>
  <c r="BF8" i="5"/>
  <c r="BF10" i="5"/>
  <c r="BF13" i="5"/>
  <c r="BF26" i="5"/>
  <c r="BF16" i="5"/>
  <c r="BF28" i="5"/>
  <c r="AR16" i="2"/>
  <c r="AR14" i="2"/>
  <c r="BF7" i="5"/>
  <c r="BF9" i="5"/>
  <c r="AK16" i="5"/>
  <c r="BF18" i="5"/>
  <c r="BT7" i="2"/>
  <c r="BT12" i="2"/>
  <c r="AK8" i="5"/>
  <c r="AK12" i="5"/>
  <c r="BF14" i="5"/>
  <c r="AK17" i="5"/>
  <c r="BF22" i="5"/>
  <c r="AR7" i="2"/>
  <c r="BT10" i="2"/>
  <c r="BT14" i="2"/>
  <c r="BT16" i="2"/>
  <c r="BT24" i="2"/>
  <c r="AK7" i="5"/>
  <c r="BF12" i="5"/>
  <c r="BF15" i="5"/>
  <c r="AK24" i="5"/>
  <c r="BF21" i="5"/>
  <c r="AK23" i="5"/>
  <c r="AR19" i="2"/>
  <c r="AR23" i="2"/>
  <c r="AR28" i="2"/>
  <c r="AR9" i="2"/>
  <c r="AR15" i="2"/>
  <c r="AR18" i="2"/>
  <c r="AK14" i="5" l="1"/>
  <c r="AK10" i="5"/>
  <c r="G29" i="5"/>
  <c r="AR8" i="2"/>
  <c r="AR24" i="2"/>
  <c r="AR10" i="2" l="1"/>
  <c r="G29" i="2"/>
</calcChain>
</file>

<file path=xl/sharedStrings.xml><?xml version="1.0" encoding="utf-8"?>
<sst xmlns="http://schemas.openxmlformats.org/spreadsheetml/2006/main" count="381" uniqueCount="77">
  <si>
    <t>PNV</t>
  </si>
  <si>
    <t>153BGO0312</t>
  </si>
  <si>
    <t>153BGO0330</t>
  </si>
  <si>
    <t>153BGO0340</t>
  </si>
  <si>
    <t>153BGO0350</t>
  </si>
  <si>
    <t>153BGO0370</t>
  </si>
  <si>
    <t>153BGO0390</t>
  </si>
  <si>
    <t>153BGO0392</t>
  </si>
  <si>
    <t>153BGO0410</t>
  </si>
  <si>
    <t>153BGO0412</t>
  </si>
  <si>
    <t>153BGO0430</t>
  </si>
  <si>
    <t>153BGO0450</t>
  </si>
  <si>
    <t>153BGO0452</t>
  </si>
  <si>
    <t>153BGO0470</t>
  </si>
  <si>
    <t>153BGO0471</t>
  </si>
  <si>
    <t>153BGO0472</t>
  </si>
  <si>
    <t>153BGO0474</t>
  </si>
  <si>
    <t>153BGO0490</t>
  </si>
  <si>
    <t>153BGO0495</t>
  </si>
  <si>
    <t>153BGO0510</t>
  </si>
  <si>
    <t>153BGO0530</t>
  </si>
  <si>
    <t>153BGO0550</t>
  </si>
  <si>
    <t>153BGO0552</t>
  </si>
  <si>
    <t>153BGO0560</t>
  </si>
  <si>
    <t>SH</t>
  </si>
  <si>
    <t>Restauração</t>
  </si>
  <si>
    <t>Planilha de Quantidades e Preços</t>
  </si>
  <si>
    <t>Item SICRO</t>
  </si>
  <si>
    <t>Descrição</t>
  </si>
  <si>
    <t>Unidade</t>
  </si>
  <si>
    <t>Quantidade</t>
  </si>
  <si>
    <t>Custo Unitário</t>
  </si>
  <si>
    <t>Preço</t>
  </si>
  <si>
    <t>Total POR SH</t>
  </si>
  <si>
    <t>Diferença</t>
  </si>
  <si>
    <t>Total</t>
  </si>
  <si>
    <t>Fresagem e recomposição 3 cm (Correção da Irregularidade + trincamento))</t>
  </si>
  <si>
    <t>m²</t>
  </si>
  <si>
    <t>5 S 02 990 12</t>
  </si>
  <si>
    <t xml:space="preserve">FRESAGEM DESCONTINUA </t>
  </si>
  <si>
    <t>m³</t>
  </si>
  <si>
    <t>-</t>
  </si>
  <si>
    <t xml:space="preserve">PINTURA DE LIGAÇÃO </t>
  </si>
  <si>
    <t>5 S 02 540 01</t>
  </si>
  <si>
    <t>CONCRETO BETUMINOSO USINADO A QUENTE - CAPA DE ROLAMENTO (restauração)</t>
  </si>
  <si>
    <t>Reparos Profundos (Deflexões altas)</t>
  </si>
  <si>
    <t>RECOMPOSIÇÃO DO PAVIMENTO COM REPAROS LOCALIZADOS SUPERFICIAIS - PISTAS</t>
  </si>
  <si>
    <t>3 S 08 101 02</t>
  </si>
  <si>
    <t>REPARO PROFUNDO (REMENDO)</t>
  </si>
  <si>
    <t>Recapeamento</t>
  </si>
  <si>
    <t>Acostamentos</t>
  </si>
  <si>
    <t>5 S 02 511 52</t>
  </si>
  <si>
    <t>Micro-revestimento a frio - Microflex 1,5 cm BC</t>
  </si>
  <si>
    <t xml:space="preserve"> 5 S 02 993 07</t>
  </si>
  <si>
    <t>Reciclagem c/ brita e incorp. de rev. Asfáltico</t>
  </si>
  <si>
    <t>5 S 02 300 00</t>
  </si>
  <si>
    <t>imprimação</t>
  </si>
  <si>
    <t>153BTO0265</t>
  </si>
  <si>
    <t>153BTO0270</t>
  </si>
  <si>
    <t>153BTO0275</t>
  </si>
  <si>
    <t>153BTO0280</t>
  </si>
  <si>
    <t>153BTO0290</t>
  </si>
  <si>
    <t>153BTO0295</t>
  </si>
  <si>
    <t>153BTO0300</t>
  </si>
  <si>
    <t>153BTO0305</t>
  </si>
  <si>
    <t>153BTO0310</t>
  </si>
  <si>
    <t>2.1.1.1</t>
  </si>
  <si>
    <t>2.1.1.2</t>
  </si>
  <si>
    <t>2.1.1.3</t>
  </si>
  <si>
    <t>2.1.1.7</t>
  </si>
  <si>
    <t>2.1.1.8</t>
  </si>
  <si>
    <t>2.1.1.4</t>
  </si>
  <si>
    <t>2.1.1.5</t>
  </si>
  <si>
    <t>2.1.1.6</t>
  </si>
  <si>
    <t>153BGO0570</t>
  </si>
  <si>
    <t>ext</t>
  </si>
  <si>
    <t>153BTO0260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</si>
</sst>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(* #,##0.00_);_(* \(#,##0.00\);_(* &quot;-&quot;??_);_(@_)"/>
    <numFmt numFmtId="165" formatCode="#."/>
    <numFmt numFmtId="166" formatCode="\$#,##0\ ;\(\$#,##0\)"/>
    <numFmt numFmtId="167" formatCode="_(&quot;Cr$&quot;* #,##0.00_);_(&quot;Cr$&quot;* \(#,##0.00\);_(&quot;Cr$&quot;* &quot;-&quot;??_);_(@_)"/>
  </numFmts>
  <fonts count="27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indexed="24"/>
      <name val="Arial"/>
      <family val="2"/>
    </font>
    <font>
      <b/>
      <sz val="12"/>
      <color indexed="24"/>
      <name val="Arial"/>
      <family val="2"/>
    </font>
    <font>
      <sz val="10"/>
      <color indexed="24"/>
      <name val="Arial"/>
      <family val="2"/>
    </font>
    <font>
      <sz val="1"/>
      <color indexed="16"/>
      <name val="Courier"/>
      <family val="3"/>
    </font>
    <font>
      <u/>
      <sz val="9"/>
      <color indexed="12"/>
      <name val="Comic Sans MS"/>
      <family val="4"/>
    </font>
    <font>
      <sz val="10"/>
      <name val="Courier"/>
      <family val="3"/>
    </font>
    <font>
      <sz val="12"/>
      <color indexed="24"/>
      <name val="Arial"/>
      <family val="2"/>
    </font>
    <font>
      <sz val="10"/>
      <name val="MS Sans Serif"/>
      <family val="2"/>
    </font>
    <font>
      <b/>
      <sz val="8"/>
      <color indexed="10"/>
      <name val="Arial"/>
      <family val="2"/>
    </font>
    <font>
      <sz val="1"/>
      <color indexed="18"/>
      <name val="Courier"/>
      <family val="3"/>
    </font>
    <font>
      <b/>
      <sz val="1"/>
      <color indexed="16"/>
      <name val="Courier"/>
      <family val="3"/>
    </font>
    <font>
      <sz val="9"/>
      <name val="Calibri"/>
      <family val="2"/>
      <scheme val="minor"/>
    </font>
    <font>
      <sz val="10"/>
      <name val="Arial"/>
    </font>
    <font>
      <sz val="1"/>
      <color indexed="16"/>
      <name val="Courier"/>
    </font>
    <font>
      <sz val="1"/>
      <color indexed="18"/>
      <name val="Courier"/>
    </font>
    <font>
      <b/>
      <sz val="1"/>
      <color indexed="16"/>
      <name val="Courier"/>
    </font>
    <font>
      <b/>
      <sz val="9"/>
      <name val="Arial"/>
      <family val="2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23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5">
    <xf numFmtId="0" fontId="0" fillId="0" borderId="0"/>
    <xf numFmtId="0" fontId="3" fillId="0" borderId="0"/>
    <xf numFmtId="43" fontId="3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3" fontId="10" fillId="0" borderId="0" applyFont="0" applyFill="0" applyBorder="0" applyAlignment="0" applyProtection="0"/>
    <xf numFmtId="165" fontId="11" fillId="0" borderId="0">
      <protection locked="0"/>
    </xf>
    <xf numFmtId="165" fontId="11" fillId="0" borderId="0"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/>
    <xf numFmtId="166" fontId="14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15" fillId="0" borderId="0"/>
    <xf numFmtId="165" fontId="11" fillId="0" borderId="0">
      <protection locked="0"/>
    </xf>
    <xf numFmtId="165" fontId="11" fillId="0" borderId="0">
      <protection locked="0"/>
    </xf>
    <xf numFmtId="4" fontId="16" fillId="2" borderId="18" applyBorder="0" applyProtection="0"/>
    <xf numFmtId="165" fontId="17" fillId="0" borderId="0">
      <protection locked="0"/>
    </xf>
    <xf numFmtId="165" fontId="18" fillId="0" borderId="0">
      <protection locked="0"/>
    </xf>
    <xf numFmtId="165" fontId="18" fillId="0" borderId="0">
      <protection locked="0"/>
    </xf>
    <xf numFmtId="3" fontId="14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0" fillId="0" borderId="0"/>
    <xf numFmtId="164" fontId="20" fillId="0" borderId="0" applyFont="0" applyFill="0" applyBorder="0" applyAlignment="0" applyProtection="0"/>
    <xf numFmtId="165" fontId="21" fillId="0" borderId="0">
      <protection locked="0"/>
    </xf>
    <xf numFmtId="165" fontId="21" fillId="0" borderId="0">
      <protection locked="0"/>
    </xf>
    <xf numFmtId="0" fontId="1" fillId="0" borderId="0"/>
    <xf numFmtId="9" fontId="20" fillId="0" borderId="0" applyFont="0" applyFill="0" applyBorder="0" applyAlignment="0" applyProtection="0"/>
    <xf numFmtId="165" fontId="21" fillId="0" borderId="0">
      <protection locked="0"/>
    </xf>
    <xf numFmtId="165" fontId="21" fillId="0" borderId="0">
      <protection locked="0"/>
    </xf>
    <xf numFmtId="165" fontId="22" fillId="0" borderId="0">
      <protection locked="0"/>
    </xf>
    <xf numFmtId="43" fontId="1" fillId="0" borderId="0" applyFont="0" applyFill="0" applyBorder="0" applyAlignment="0" applyProtection="0"/>
    <xf numFmtId="165" fontId="23" fillId="0" borderId="0">
      <protection locked="0"/>
    </xf>
    <xf numFmtId="165" fontId="23" fillId="0" borderId="0">
      <protection locked="0"/>
    </xf>
    <xf numFmtId="165" fontId="21" fillId="0" borderId="19">
      <protection locked="0"/>
    </xf>
  </cellStyleXfs>
  <cellXfs count="63">
    <xf numFmtId="0" fontId="0" fillId="0" borderId="0" xfId="0"/>
    <xf numFmtId="0" fontId="3" fillId="0" borderId="0" xfId="1"/>
    <xf numFmtId="0" fontId="3" fillId="0" borderId="0" xfId="1" applyFill="1"/>
    <xf numFmtId="0" fontId="3" fillId="0" borderId="0" xfId="1" applyAlignment="1">
      <alignment horizontal="center"/>
    </xf>
    <xf numFmtId="43" fontId="3" fillId="0" borderId="0" xfId="1" applyNumberFormat="1" applyAlignment="1">
      <alignment horizontal="center"/>
    </xf>
    <xf numFmtId="0" fontId="4" fillId="0" borderId="4" xfId="1" applyFont="1" applyFill="1" applyBorder="1" applyAlignment="1">
      <alignment horizontal="center"/>
    </xf>
    <xf numFmtId="0" fontId="4" fillId="0" borderId="0" xfId="1" applyFont="1" applyFill="1" applyAlignment="1">
      <alignment horizontal="center"/>
    </xf>
    <xf numFmtId="0" fontId="3" fillId="0" borderId="0" xfId="1" applyFill="1" applyAlignment="1">
      <alignment horizontal="center"/>
    </xf>
    <xf numFmtId="0" fontId="6" fillId="0" borderId="0" xfId="1" applyFont="1"/>
    <xf numFmtId="0" fontId="6" fillId="0" borderId="5" xfId="1" applyFont="1" applyBorder="1" applyAlignment="1">
      <alignment horizontal="centerContinuous"/>
    </xf>
    <xf numFmtId="0" fontId="6" fillId="0" borderId="6" xfId="1" applyFont="1" applyBorder="1" applyAlignment="1">
      <alignment horizontal="centerContinuous"/>
    </xf>
    <xf numFmtId="0" fontId="6" fillId="0" borderId="7" xfId="1" applyFont="1" applyBorder="1" applyAlignment="1">
      <alignment horizontal="centerContinuous"/>
    </xf>
    <xf numFmtId="0" fontId="6" fillId="0" borderId="0" xfId="1" applyFont="1" applyFill="1"/>
    <xf numFmtId="0" fontId="4" fillId="0" borderId="8" xfId="1" applyFont="1" applyFill="1" applyBorder="1" applyAlignment="1">
      <alignment horizontal="center"/>
    </xf>
    <xf numFmtId="0" fontId="4" fillId="0" borderId="1" xfId="1" applyFont="1" applyBorder="1" applyAlignment="1">
      <alignment horizontal="center"/>
    </xf>
    <xf numFmtId="0" fontId="4" fillId="0" borderId="2" xfId="1" applyFont="1" applyBorder="1" applyAlignment="1">
      <alignment horizontal="center"/>
    </xf>
    <xf numFmtId="0" fontId="4" fillId="0" borderId="3" xfId="1" applyFont="1" applyBorder="1" applyAlignment="1">
      <alignment horizontal="center"/>
    </xf>
    <xf numFmtId="0" fontId="3" fillId="0" borderId="9" xfId="1" applyFill="1" applyBorder="1"/>
    <xf numFmtId="0" fontId="4" fillId="0" borderId="0" xfId="1" applyFont="1"/>
    <xf numFmtId="0" fontId="4" fillId="0" borderId="0" xfId="1" applyFont="1" applyFill="1"/>
    <xf numFmtId="0" fontId="3" fillId="0" borderId="10" xfId="1" applyBorder="1" applyAlignment="1">
      <alignment horizontal="right"/>
    </xf>
    <xf numFmtId="0" fontId="3" fillId="0" borderId="11" xfId="1" applyBorder="1"/>
    <xf numFmtId="43" fontId="3" fillId="0" borderId="11" xfId="2" applyNumberFormat="1" applyFont="1" applyBorder="1"/>
    <xf numFmtId="43" fontId="3" fillId="0" borderId="11" xfId="1" applyNumberFormat="1" applyBorder="1"/>
    <xf numFmtId="43" fontId="3" fillId="0" borderId="12" xfId="1" applyNumberFormat="1" applyBorder="1"/>
    <xf numFmtId="0" fontId="3" fillId="0" borderId="13" xfId="1" applyFill="1" applyBorder="1"/>
    <xf numFmtId="0" fontId="4" fillId="0" borderId="14" xfId="1" applyFont="1" applyBorder="1" applyAlignment="1">
      <alignment horizontal="left"/>
    </xf>
    <xf numFmtId="0" fontId="7" fillId="0" borderId="15" xfId="1" applyFont="1" applyBorder="1"/>
    <xf numFmtId="0" fontId="4" fillId="0" borderId="15" xfId="1" applyFont="1" applyBorder="1"/>
    <xf numFmtId="43" fontId="4" fillId="0" borderId="15" xfId="2" applyNumberFormat="1" applyFont="1" applyFill="1" applyBorder="1"/>
    <xf numFmtId="43" fontId="3" fillId="0" borderId="15" xfId="2" applyFont="1" applyBorder="1"/>
    <xf numFmtId="43" fontId="3" fillId="0" borderId="16" xfId="1" applyNumberFormat="1" applyBorder="1"/>
    <xf numFmtId="43" fontId="3" fillId="0" borderId="13" xfId="1" applyNumberFormat="1" applyFill="1" applyBorder="1"/>
    <xf numFmtId="43" fontId="4" fillId="0" borderId="0" xfId="1" applyNumberFormat="1" applyFont="1" applyFill="1"/>
    <xf numFmtId="43" fontId="4" fillId="0" borderId="0" xfId="1" applyNumberFormat="1" applyFont="1"/>
    <xf numFmtId="43" fontId="0" fillId="0" borderId="13" xfId="0" applyNumberFormat="1" applyFill="1" applyBorder="1"/>
    <xf numFmtId="0" fontId="3" fillId="0" borderId="14" xfId="1" applyBorder="1" applyAlignment="1">
      <alignment horizontal="right"/>
    </xf>
    <xf numFmtId="0" fontId="3" fillId="0" borderId="15" xfId="1" applyBorder="1"/>
    <xf numFmtId="43" fontId="3" fillId="0" borderId="15" xfId="2" applyNumberFormat="1" applyFont="1" applyFill="1" applyBorder="1"/>
    <xf numFmtId="43" fontId="3" fillId="0" borderId="0" xfId="1" applyNumberFormat="1" applyFill="1"/>
    <xf numFmtId="43" fontId="3" fillId="0" borderId="0" xfId="1" applyNumberFormat="1"/>
    <xf numFmtId="43" fontId="3" fillId="0" borderId="15" xfId="1" applyNumberFormat="1" applyFill="1" applyBorder="1"/>
    <xf numFmtId="0" fontId="3" fillId="0" borderId="0" xfId="1" applyBorder="1"/>
    <xf numFmtId="43" fontId="3" fillId="0" borderId="0" xfId="1" applyNumberFormat="1" applyFill="1" applyBorder="1"/>
    <xf numFmtId="0" fontId="3" fillId="0" borderId="5" xfId="1" applyBorder="1"/>
    <xf numFmtId="0" fontId="3" fillId="0" borderId="6" xfId="1" applyBorder="1"/>
    <xf numFmtId="0" fontId="4" fillId="0" borderId="6" xfId="1" applyFont="1" applyBorder="1"/>
    <xf numFmtId="43" fontId="4" fillId="0" borderId="7" xfId="1" applyNumberFormat="1" applyFont="1" applyBorder="1"/>
    <xf numFmtId="0" fontId="3" fillId="0" borderId="17" xfId="1" applyFill="1" applyBorder="1"/>
    <xf numFmtId="0" fontId="19" fillId="0" borderId="0" xfId="0" applyFont="1"/>
    <xf numFmtId="0" fontId="19" fillId="4" borderId="0" xfId="0" applyFont="1" applyFill="1"/>
    <xf numFmtId="0" fontId="19" fillId="0" borderId="0" xfId="0" applyFont="1" applyFill="1"/>
    <xf numFmtId="4" fontId="19" fillId="0" borderId="0" xfId="0" applyNumberFormat="1" applyFont="1" applyFill="1"/>
    <xf numFmtId="4" fontId="19" fillId="3" borderId="0" xfId="0" applyNumberFormat="1" applyFont="1" applyFill="1"/>
    <xf numFmtId="0" fontId="19" fillId="6" borderId="0" xfId="0" applyFont="1" applyFill="1"/>
    <xf numFmtId="0" fontId="25" fillId="0" borderId="0" xfId="22" applyFont="1"/>
    <xf numFmtId="0" fontId="24" fillId="0" borderId="0" xfId="22" applyFont="1"/>
    <xf numFmtId="0" fontId="20" fillId="0" borderId="0" xfId="22"/>
    <xf numFmtId="0" fontId="1" fillId="5" borderId="0" xfId="26" applyFill="1"/>
    <xf numFmtId="1" fontId="19" fillId="0" borderId="0" xfId="0" applyNumberFormat="1" applyFont="1" applyFill="1"/>
    <xf numFmtId="1" fontId="19" fillId="0" borderId="0" xfId="0" applyNumberFormat="1" applyFont="1"/>
    <xf numFmtId="1" fontId="19" fillId="6" borderId="0" xfId="0" applyNumberFormat="1" applyFont="1" applyFill="1"/>
    <xf numFmtId="0" fontId="26" fillId="0" borderId="0" xfId="0" applyFont="1" applyAlignment="1">
      <alignment horizontal="right"/>
    </xf>
  </cellXfs>
  <cellStyles count="35">
    <cellStyle name="Cabeçalho 1" xfId="3"/>
    <cellStyle name="Cabeçalho 2" xfId="4"/>
    <cellStyle name="Comma 2" xfId="23"/>
    <cellStyle name="Comma0" xfId="5"/>
    <cellStyle name="Data" xfId="6"/>
    <cellStyle name="Data 2" xfId="24"/>
    <cellStyle name="Fixo" xfId="7"/>
    <cellStyle name="Fixo 2" xfId="25"/>
    <cellStyle name="Hyperlink 2" xfId="8"/>
    <cellStyle name="Indefinido" xfId="9"/>
    <cellStyle name="Moeda0" xfId="10"/>
    <cellStyle name="mpenho" xfId="11"/>
    <cellStyle name="Normal" xfId="0" builtinId="0"/>
    <cellStyle name="Normal 2" xfId="1"/>
    <cellStyle name="Normal 2 2" xfId="12"/>
    <cellStyle name="Normal 2 3" xfId="20"/>
    <cellStyle name="Normal 2 4" xfId="26"/>
    <cellStyle name="Normal 3" xfId="22"/>
    <cellStyle name="Percent 2" xfId="27"/>
    <cellStyle name="Percentual" xfId="13"/>
    <cellStyle name="Percentual 2" xfId="28"/>
    <cellStyle name="Ponto" xfId="14"/>
    <cellStyle name="Ponto 2" xfId="29"/>
    <cellStyle name="Ricardo" xfId="15"/>
    <cellStyle name="Separador de m" xfId="16"/>
    <cellStyle name="Separador de m 2" xfId="30"/>
    <cellStyle name="Separador de milhares 2" xfId="2"/>
    <cellStyle name="Separador de milhares 2 2" xfId="21"/>
    <cellStyle name="Separador de milhares 2 3" xfId="31"/>
    <cellStyle name="Titulo1" xfId="17"/>
    <cellStyle name="Titulo1 2" xfId="32"/>
    <cellStyle name="Titulo2" xfId="18"/>
    <cellStyle name="Titulo2 2" xfId="33"/>
    <cellStyle name="Total 2" xfId="34"/>
    <cellStyle name="Vírgula0" xf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10" Type="http://schemas.openxmlformats.org/officeDocument/2006/relationships/externalLink" Target="externalLinks/externalLink7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na%20e%20Paulo/Projetos/Vetec/BA-093/Pavimenta&#231;&#227;o%20-%20REDE/Quantidade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FBSA00535\dyna01\ClaudioFerreira\Excel\OR960887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ados\Meus%20documentos\EGESA\Br-482mg\Volume2\CANAA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fbsa00535\dyna01\Documents%20and%20Settings\C%20arlos%20%20Machado\My%20Documents\Disco%201\BR-262-MS(3)\Anexos%20PGQ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_1\tec1\ARQ\SOLOTEC\BR-476\VIGA\ANALISE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ados\Meus%20Documentos\FV-DNER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ados\0798\TECNICO\TEACOMP\LOTE06\P09\P10\RELAT6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Pavimento%20Existente%20-%20Restaura&#231;&#227;o%20BR153GO_lote3%20-%20REV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sktop-7\c\Rede%20Ruppel\Vetec\DER-SP_Junho_07\Orc\Composi&#231;&#245;es\SERVICOS_AUXILIARE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ados\Projetos%20em%20andamento\DNIT%20Construtoras\RS%20CREMA%202a%20Etapa%20-%2010%20lotes\IRI\Dados%20de%20Campo\Enviados%20Ver.2\XLT\XLT\BaCkup%20PC\Modelos\QI%20Laser\XLT\Modelo%20ARTESP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ados\APR\PNV\Diversos\PNV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Documents%20and%20Settings\Sandra\Meus%20documentos\Sandra\FDTE%20PPP%20MG%20BNDES\An&#225;lise%20Composi&#231;&#245;es%20Custos%20-%20SICRO\Composi&#231;&#227;o%20Custos%20FINAL_BR-040_BR-116-381\VETEC%20-%20Composi&#231;&#245;es-R0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O 1"/>
      <sheetName val="TRABALHOS INICIAIS"/>
      <sheetName val="Quantidade"/>
    </sheetNames>
    <definedNames>
      <definedName name="AA" refersTo="#REF!"/>
      <definedName name="bz" refersTo="#REF!"/>
      <definedName name="Extenso" refersTo="#REF!"/>
      <definedName name="módulo1.Extenso" refersTo="#REF!"/>
      <definedName name="Ponte" refersTo="#REF!"/>
      <definedName name="QQ_2" refersTo="#REF!"/>
      <definedName name="RESUMO" refersTo="#REF!"/>
      <definedName name="WEWRWR" refersTo="#REF!"/>
      <definedName name="XXX" refersTo="#REF!"/>
      <definedName name="XXXXX" refersTo="#REF!"/>
    </definedNames>
    <sheetDataSet>
      <sheetData sheetId="0" refreshError="1"/>
      <sheetData sheetId="1" refreshError="1"/>
      <sheetData sheetId="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960887"/>
    </sheetNames>
    <definedNames>
      <definedName name="PassaExtenso"/>
    </defined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Quant-Vol1 (2)"/>
      <sheetName val="QQegesa"/>
      <sheetName val="QQuant-Vol1"/>
      <sheetName val="Licitação"/>
      <sheetName val="QQegesa-ant"/>
      <sheetName val="QQUANT"/>
      <sheetName val="QQder"/>
      <sheetName val="NumerN"/>
      <sheetName val="BS"/>
      <sheetName val="FR"/>
      <sheetName val="Dimens"/>
      <sheetName val="QuantPav"/>
      <sheetName val="QuQuant"/>
      <sheetName val="NumerN (2)"/>
      <sheetName val="Dimens (2)"/>
      <sheetName val="QuantPav (2)"/>
      <sheetName val="Plan2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s PGQ"/>
      <sheetName val="Equipamentos"/>
      <sheetName val="Teor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áf1"/>
      <sheetName val="Gráf2"/>
      <sheetName val="Gráf3"/>
      <sheetName val="Gráf4"/>
      <sheetName val="Viga Benkellman"/>
      <sheetName val="Estudo Estatístico"/>
      <sheetName val="Pro - 10 norma A"/>
      <sheetName val="Pró - 11 norma B"/>
      <sheetName val="Resumo subtrechos homgêneos"/>
      <sheetName val="Demonstrativo Dimensionamento"/>
      <sheetName val="Camadas Mat. Distintos"/>
      <sheetName val="PRO-0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Vorigi"/>
      <sheetName val="FVmodif"/>
      <sheetName val="FVresumo"/>
      <sheetName val="FVadotar"/>
      <sheetName val="Calculo4010"/>
      <sheetName val="ExempFC1"/>
      <sheetName val="ExemFC2"/>
      <sheetName val="ExemFC3"/>
      <sheetName val="Exemp1"/>
      <sheetName val="Exemp2"/>
      <sheetName val="Exemp3"/>
      <sheetName val="Exemp4"/>
      <sheetName val="Exemp5"/>
      <sheetName val="Exemp6"/>
      <sheetName val="Exemp7"/>
      <sheetName val="Exemp8"/>
      <sheetName val="PROJETO"/>
      <sheetName val="Exerci1"/>
      <sheetName val="Exerci2"/>
      <sheetName val="PROVA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T_ORIGINAL"/>
      <sheetName val="RESUMO_AUT1"/>
    </sheetNames>
    <sheetDataSet>
      <sheetData sheetId="0" refreshError="1"/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imativa"/>
      <sheetName val="RELATÓRIO"/>
      <sheetName val="Matriz Resumo"/>
      <sheetName val="Matriz Decisão"/>
      <sheetName val="Matriz Solução"/>
      <sheetName val="Acostamento"/>
      <sheetName val="Soluções 153GO"/>
      <sheetName val="Restauração 153GO"/>
      <sheetName val="PREÇOS REFERENCIAIS"/>
      <sheetName val="Restauração (1)"/>
      <sheetName val="Restauração (2)"/>
      <sheetName val="Restauração (3)"/>
      <sheetName val="Restauração (4)"/>
      <sheetName val="Restauração (5)"/>
      <sheetName val="Restauração (6)"/>
      <sheetName val="Restauração (7)"/>
      <sheetName val="Restauração (8)"/>
      <sheetName val="Restauração (9)"/>
      <sheetName val="Restauração (10)"/>
      <sheetName val="Restauração (11)"/>
      <sheetName val="Restauração (12)"/>
      <sheetName val="Restauração (13)"/>
      <sheetName val="Restauração (14)"/>
      <sheetName val="Restauração (15)"/>
      <sheetName val="Restauração (16)"/>
      <sheetName val="Restauração (17)"/>
      <sheetName val="Restauração (18)"/>
      <sheetName val="Restauração (19)"/>
      <sheetName val="Restauração (20)"/>
      <sheetName val="Restauração (21)"/>
      <sheetName val="Restauração (22)"/>
      <sheetName val="Restauração (23)"/>
      <sheetName val="Restauração (24)"/>
      <sheetName val="Restauração (25)"/>
      <sheetName val="Restauração (26)"/>
      <sheetName val="Restauração (27)"/>
      <sheetName val="Restauração (28)"/>
      <sheetName val="Restauração (29)"/>
      <sheetName val="Restauração (30)"/>
      <sheetName val="Restauração (31)"/>
      <sheetName val="Restauração (32)"/>
    </sheetNames>
    <sheetDataSet>
      <sheetData sheetId="0" refreshError="1"/>
      <sheetData sheetId="1" refreshError="1"/>
      <sheetData sheetId="2" refreshError="1"/>
      <sheetData sheetId="3">
        <row r="4">
          <cell r="E4" t="str">
            <v>IRI 1</v>
          </cell>
          <cell r="F4" t="str">
            <v>IRI 1</v>
          </cell>
          <cell r="G4" t="str">
            <v>IRI 1</v>
          </cell>
          <cell r="H4" t="str">
            <v>IRI 1</v>
          </cell>
          <cell r="I4" t="str">
            <v>IRI 2</v>
          </cell>
          <cell r="J4" t="str">
            <v>IRI 2</v>
          </cell>
          <cell r="K4" t="str">
            <v>IRI 2</v>
          </cell>
          <cell r="L4" t="str">
            <v>IRI 2</v>
          </cell>
          <cell r="M4" t="str">
            <v>IRI 3</v>
          </cell>
          <cell r="N4" t="str">
            <v>IRI 3</v>
          </cell>
          <cell r="O4" t="str">
            <v>IRI 3</v>
          </cell>
          <cell r="P4" t="str">
            <v>IRI 3</v>
          </cell>
          <cell r="Q4" t="str">
            <v>IRI 4</v>
          </cell>
          <cell r="R4" t="str">
            <v>IRI 4</v>
          </cell>
          <cell r="S4" t="str">
            <v>IRI 4</v>
          </cell>
          <cell r="T4" t="str">
            <v>IRI 4</v>
          </cell>
        </row>
        <row r="5">
          <cell r="E5" t="str">
            <v>Dc&lt;=Dadm</v>
          </cell>
          <cell r="F5" t="str">
            <v>Dc&lt;=Dadm</v>
          </cell>
          <cell r="G5" t="str">
            <v>Dc&gt;Dadm</v>
          </cell>
          <cell r="H5" t="str">
            <v>Dc&gt;Dadm</v>
          </cell>
          <cell r="I5" t="str">
            <v>Dc&lt;=Dadm</v>
          </cell>
          <cell r="J5" t="str">
            <v>Dc&lt;=Dadm</v>
          </cell>
          <cell r="K5" t="str">
            <v>Dc&gt;Dadm</v>
          </cell>
          <cell r="L5" t="str">
            <v>Dc&gt;Dadm</v>
          </cell>
          <cell r="M5" t="str">
            <v>Dc&lt;=Dadm</v>
          </cell>
          <cell r="N5" t="str">
            <v>Dc&lt;=Dadm</v>
          </cell>
          <cell r="O5" t="str">
            <v>Dc&gt;Dadm</v>
          </cell>
          <cell r="P5" t="str">
            <v>Dc&gt;Dadm</v>
          </cell>
          <cell r="Q5" t="str">
            <v>Dc&lt;=Dadm</v>
          </cell>
          <cell r="R5" t="str">
            <v>Dc&lt;=Dadm</v>
          </cell>
          <cell r="S5" t="str">
            <v>Dc&gt;Dadm</v>
          </cell>
          <cell r="T5" t="str">
            <v>Dc&gt;Dadm</v>
          </cell>
        </row>
        <row r="6">
          <cell r="E6" t="str">
            <v>&lt;= IGG</v>
          </cell>
          <cell r="F6" t="str">
            <v>&gt; IGG</v>
          </cell>
          <cell r="G6" t="str">
            <v>&lt;= IGG</v>
          </cell>
          <cell r="H6" t="str">
            <v>&gt; IGG</v>
          </cell>
          <cell r="I6" t="str">
            <v>&lt;= IGG</v>
          </cell>
          <cell r="J6" t="str">
            <v>&gt; IGG</v>
          </cell>
          <cell r="K6" t="str">
            <v>&lt;= IGG</v>
          </cell>
          <cell r="L6" t="str">
            <v>&gt; IGG</v>
          </cell>
          <cell r="M6" t="str">
            <v>&lt;= IGG</v>
          </cell>
          <cell r="N6" t="str">
            <v>&gt; IGG</v>
          </cell>
          <cell r="O6" t="str">
            <v>&lt;= IGG</v>
          </cell>
          <cell r="P6" t="str">
            <v>&gt; IGG</v>
          </cell>
          <cell r="Q6" t="str">
            <v>&lt;= IGG</v>
          </cell>
          <cell r="R6" t="str">
            <v>&gt; IGG</v>
          </cell>
          <cell r="S6" t="str">
            <v>&lt;= IGG</v>
          </cell>
          <cell r="T6" t="str">
            <v>&gt; IGG</v>
          </cell>
        </row>
        <row r="7">
          <cell r="D7" t="str">
            <v>VDM 1</v>
          </cell>
          <cell r="E7">
            <v>1111</v>
          </cell>
          <cell r="F7">
            <v>1112</v>
          </cell>
          <cell r="G7">
            <v>1121</v>
          </cell>
          <cell r="H7">
            <v>1122</v>
          </cell>
          <cell r="I7">
            <v>1211</v>
          </cell>
          <cell r="J7">
            <v>1212</v>
          </cell>
          <cell r="K7">
            <v>1221</v>
          </cell>
          <cell r="L7">
            <v>1222</v>
          </cell>
          <cell r="M7">
            <v>1311</v>
          </cell>
          <cell r="N7">
            <v>1312</v>
          </cell>
          <cell r="O7">
            <v>1321</v>
          </cell>
          <cell r="P7">
            <v>1322</v>
          </cell>
          <cell r="Q7">
            <v>1411</v>
          </cell>
          <cell r="R7">
            <v>1412</v>
          </cell>
          <cell r="S7">
            <v>1421</v>
          </cell>
          <cell r="T7">
            <v>1422</v>
          </cell>
        </row>
        <row r="8">
          <cell r="D8" t="str">
            <v>VDM 2</v>
          </cell>
          <cell r="E8">
            <v>2111</v>
          </cell>
          <cell r="F8">
            <v>2112</v>
          </cell>
          <cell r="G8">
            <v>2121</v>
          </cell>
          <cell r="H8">
            <v>2122</v>
          </cell>
          <cell r="I8">
            <v>2211</v>
          </cell>
          <cell r="J8">
            <v>2212</v>
          </cell>
          <cell r="K8">
            <v>2221</v>
          </cell>
          <cell r="L8">
            <v>2222</v>
          </cell>
          <cell r="M8">
            <v>2311</v>
          </cell>
          <cell r="N8">
            <v>2312</v>
          </cell>
          <cell r="O8">
            <v>2321</v>
          </cell>
          <cell r="P8">
            <v>2322</v>
          </cell>
          <cell r="Q8">
            <v>2411</v>
          </cell>
          <cell r="R8">
            <v>2412</v>
          </cell>
          <cell r="S8">
            <v>2421</v>
          </cell>
          <cell r="T8">
            <v>2422</v>
          </cell>
        </row>
        <row r="9">
          <cell r="D9" t="str">
            <v>VDM 3</v>
          </cell>
          <cell r="E9">
            <v>3111</v>
          </cell>
          <cell r="F9">
            <v>3112</v>
          </cell>
          <cell r="G9">
            <v>3121</v>
          </cell>
          <cell r="H9">
            <v>3122</v>
          </cell>
          <cell r="I9">
            <v>3211</v>
          </cell>
          <cell r="J9">
            <v>3212</v>
          </cell>
          <cell r="K9">
            <v>3221</v>
          </cell>
          <cell r="L9">
            <v>3222</v>
          </cell>
          <cell r="M9">
            <v>3311</v>
          </cell>
          <cell r="N9">
            <v>3312</v>
          </cell>
          <cell r="O9">
            <v>3321</v>
          </cell>
          <cell r="P9">
            <v>3322</v>
          </cell>
          <cell r="Q9">
            <v>3411</v>
          </cell>
          <cell r="R9">
            <v>3412</v>
          </cell>
          <cell r="S9">
            <v>3421</v>
          </cell>
          <cell r="T9">
            <v>3422</v>
          </cell>
        </row>
        <row r="10">
          <cell r="D10" t="str">
            <v>VDM 4</v>
          </cell>
          <cell r="E10">
            <v>4111</v>
          </cell>
          <cell r="F10">
            <v>4112</v>
          </cell>
          <cell r="G10">
            <v>4121</v>
          </cell>
          <cell r="H10">
            <v>4122</v>
          </cell>
          <cell r="I10">
            <v>4211</v>
          </cell>
          <cell r="J10">
            <v>4212</v>
          </cell>
          <cell r="K10">
            <v>4221</v>
          </cell>
          <cell r="L10">
            <v>4222</v>
          </cell>
          <cell r="M10">
            <v>4311</v>
          </cell>
          <cell r="N10">
            <v>4312</v>
          </cell>
          <cell r="O10">
            <v>4321</v>
          </cell>
          <cell r="P10">
            <v>4322</v>
          </cell>
          <cell r="Q10">
            <v>4411</v>
          </cell>
          <cell r="R10">
            <v>4412</v>
          </cell>
          <cell r="S10">
            <v>4421</v>
          </cell>
          <cell r="T10">
            <v>4422</v>
          </cell>
        </row>
        <row r="11">
          <cell r="D11" t="str">
            <v>VDM 5</v>
          </cell>
          <cell r="E11">
            <v>5111</v>
          </cell>
          <cell r="F11">
            <v>5112</v>
          </cell>
          <cell r="G11">
            <v>5121</v>
          </cell>
          <cell r="H11">
            <v>5122</v>
          </cell>
          <cell r="I11">
            <v>5211</v>
          </cell>
          <cell r="J11">
            <v>5212</v>
          </cell>
          <cell r="K11">
            <v>5221</v>
          </cell>
          <cell r="L11">
            <v>5222</v>
          </cell>
          <cell r="M11">
            <v>5311</v>
          </cell>
          <cell r="N11">
            <v>5312</v>
          </cell>
          <cell r="O11">
            <v>5321</v>
          </cell>
          <cell r="P11">
            <v>5322</v>
          </cell>
          <cell r="Q11">
            <v>5411</v>
          </cell>
          <cell r="R11">
            <v>5412</v>
          </cell>
          <cell r="S11">
            <v>5421</v>
          </cell>
          <cell r="T11">
            <v>5422</v>
          </cell>
        </row>
        <row r="20">
          <cell r="C20" t="str">
            <v>IRI 1</v>
          </cell>
          <cell r="I20">
            <v>20</v>
          </cell>
        </row>
        <row r="21">
          <cell r="C21" t="str">
            <v>IRI 2</v>
          </cell>
          <cell r="I21">
            <v>60</v>
          </cell>
        </row>
        <row r="22">
          <cell r="C22" t="str">
            <v>IRI 3</v>
          </cell>
          <cell r="I22">
            <v>100</v>
          </cell>
        </row>
        <row r="23">
          <cell r="C23" t="str">
            <v>IRI 4</v>
          </cell>
          <cell r="I23">
            <v>150</v>
          </cell>
        </row>
      </sheetData>
      <sheetData sheetId="4">
        <row r="3">
          <cell r="B3">
            <v>1111</v>
          </cell>
          <cell r="C3">
            <v>1112</v>
          </cell>
          <cell r="D3">
            <v>1121</v>
          </cell>
          <cell r="E3">
            <v>1122</v>
          </cell>
          <cell r="F3">
            <v>1211</v>
          </cell>
          <cell r="G3">
            <v>1212</v>
          </cell>
          <cell r="H3">
            <v>1221</v>
          </cell>
          <cell r="I3">
            <v>1222</v>
          </cell>
          <cell r="J3">
            <v>1311</v>
          </cell>
          <cell r="K3">
            <v>1312</v>
          </cell>
          <cell r="L3">
            <v>1321</v>
          </cell>
          <cell r="M3">
            <v>1322</v>
          </cell>
          <cell r="N3">
            <v>1411</v>
          </cell>
          <cell r="O3">
            <v>1412</v>
          </cell>
          <cell r="P3">
            <v>1421</v>
          </cell>
          <cell r="Q3">
            <v>1422</v>
          </cell>
        </row>
        <row r="4">
          <cell r="B4">
            <v>2111</v>
          </cell>
          <cell r="C4">
            <v>2112</v>
          </cell>
          <cell r="D4">
            <v>2121</v>
          </cell>
          <cell r="E4">
            <v>2122</v>
          </cell>
          <cell r="F4">
            <v>2211</v>
          </cell>
          <cell r="G4">
            <v>2212</v>
          </cell>
          <cell r="H4">
            <v>2221</v>
          </cell>
          <cell r="I4">
            <v>2222</v>
          </cell>
          <cell r="J4">
            <v>2311</v>
          </cell>
          <cell r="K4">
            <v>2312</v>
          </cell>
          <cell r="L4">
            <v>2321</v>
          </cell>
          <cell r="M4">
            <v>2322</v>
          </cell>
          <cell r="N4">
            <v>2411</v>
          </cell>
          <cell r="O4">
            <v>2412</v>
          </cell>
          <cell r="P4">
            <v>2421</v>
          </cell>
          <cell r="Q4">
            <v>2422</v>
          </cell>
        </row>
        <row r="5">
          <cell r="B5">
            <v>3111</v>
          </cell>
          <cell r="C5">
            <v>3112</v>
          </cell>
          <cell r="D5">
            <v>3121</v>
          </cell>
          <cell r="E5">
            <v>3122</v>
          </cell>
          <cell r="F5">
            <v>3211</v>
          </cell>
          <cell r="G5">
            <v>3212</v>
          </cell>
          <cell r="H5">
            <v>3221</v>
          </cell>
          <cell r="I5">
            <v>3222</v>
          </cell>
          <cell r="J5">
            <v>3311</v>
          </cell>
          <cell r="K5">
            <v>3312</v>
          </cell>
          <cell r="L5">
            <v>3321</v>
          </cell>
          <cell r="M5">
            <v>3322</v>
          </cell>
          <cell r="N5">
            <v>3411</v>
          </cell>
          <cell r="O5">
            <v>3412</v>
          </cell>
          <cell r="P5">
            <v>3421</v>
          </cell>
          <cell r="Q5">
            <v>3422</v>
          </cell>
        </row>
        <row r="6">
          <cell r="B6">
            <v>4111</v>
          </cell>
          <cell r="C6">
            <v>4112</v>
          </cell>
          <cell r="D6">
            <v>4121</v>
          </cell>
          <cell r="E6">
            <v>4122</v>
          </cell>
          <cell r="F6">
            <v>4211</v>
          </cell>
          <cell r="G6">
            <v>4212</v>
          </cell>
          <cell r="H6">
            <v>4221</v>
          </cell>
          <cell r="I6">
            <v>4222</v>
          </cell>
          <cell r="J6">
            <v>4311</v>
          </cell>
          <cell r="K6">
            <v>4312</v>
          </cell>
          <cell r="L6">
            <v>4321</v>
          </cell>
          <cell r="M6">
            <v>4322</v>
          </cell>
          <cell r="N6">
            <v>4411</v>
          </cell>
          <cell r="O6">
            <v>4412</v>
          </cell>
          <cell r="P6">
            <v>4421</v>
          </cell>
          <cell r="Q6">
            <v>4422</v>
          </cell>
        </row>
        <row r="7">
          <cell r="B7">
            <v>5111</v>
          </cell>
          <cell r="C7">
            <v>5112</v>
          </cell>
          <cell r="D7">
            <v>5121</v>
          </cell>
          <cell r="E7">
            <v>5122</v>
          </cell>
          <cell r="F7">
            <v>5211</v>
          </cell>
          <cell r="G7">
            <v>5212</v>
          </cell>
          <cell r="H7">
            <v>5221</v>
          </cell>
          <cell r="I7">
            <v>5222</v>
          </cell>
          <cell r="J7">
            <v>5311</v>
          </cell>
          <cell r="K7">
            <v>5312</v>
          </cell>
          <cell r="L7">
            <v>5321</v>
          </cell>
          <cell r="M7">
            <v>5322</v>
          </cell>
          <cell r="N7">
            <v>5411</v>
          </cell>
          <cell r="O7">
            <v>5412</v>
          </cell>
          <cell r="P7">
            <v>5421</v>
          </cell>
          <cell r="Q7">
            <v>5422</v>
          </cell>
        </row>
        <row r="9">
          <cell r="B9" t="str">
            <v>MICRO</v>
          </cell>
          <cell r="C9" t="str">
            <v>F5(5%) + MICRO</v>
          </cell>
          <cell r="D9" t="str">
            <v>H(x)</v>
          </cell>
          <cell r="E9" t="str">
            <v>F5(5%) + H(x)</v>
          </cell>
          <cell r="F9" t="str">
            <v>F5(10%) + Micro(1,5)</v>
          </cell>
          <cell r="G9" t="str">
            <v>F5(20%) + Micro(1,5)</v>
          </cell>
          <cell r="H9" t="str">
            <v>F5(10%) + H(x)</v>
          </cell>
          <cell r="I9" t="str">
            <v>F5(20%) + H(x)</v>
          </cell>
          <cell r="J9" t="str">
            <v>F5(20%) + REP + Micro(1,5)</v>
          </cell>
          <cell r="K9" t="str">
            <v>F5(30%) + REP + Micro(1,5)</v>
          </cell>
          <cell r="L9" t="str">
            <v>F5(20%) + REP + H(x)</v>
          </cell>
          <cell r="M9" t="str">
            <v>F5(30%) + REP + H(x)</v>
          </cell>
          <cell r="N9" t="str">
            <v>F5(100%) + REP + H(4)</v>
          </cell>
          <cell r="O9" t="str">
            <v>FR5(100%) + REP + TSDpol + H(4)</v>
          </cell>
          <cell r="P9" t="str">
            <v>FR5(100%) + REP + TSDpol + H(x)</v>
          </cell>
          <cell r="Q9" t="str">
            <v>REC(5)</v>
          </cell>
        </row>
        <row r="10">
          <cell r="B10" t="str">
            <v>MICRO</v>
          </cell>
          <cell r="C10" t="str">
            <v>F5(5%) + MICRO</v>
          </cell>
          <cell r="D10" t="str">
            <v>H(x)</v>
          </cell>
          <cell r="E10" t="str">
            <v>F5(5%) + H(x)</v>
          </cell>
          <cell r="F10" t="str">
            <v>F5(10%) + Micro(1,5)</v>
          </cell>
          <cell r="G10" t="str">
            <v>F5(20%) + Micro(1,5)</v>
          </cell>
          <cell r="H10" t="str">
            <v>F5(10%) + H(x)</v>
          </cell>
          <cell r="I10" t="str">
            <v>F5(20%) + H(x)</v>
          </cell>
          <cell r="J10" t="str">
            <v>F5(20%) + REP + Micro(1,5)</v>
          </cell>
          <cell r="K10" t="str">
            <v>F5(30%) + REP + Micro(1,5)</v>
          </cell>
          <cell r="L10" t="str">
            <v>F5(20%) + REP + H(x)</v>
          </cell>
          <cell r="M10" t="str">
            <v>F5(30%) + REP + H(x)</v>
          </cell>
          <cell r="N10" t="str">
            <v>F5(100%) + REP + H(4)</v>
          </cell>
          <cell r="O10" t="str">
            <v>F5(100%) + REP + TSDpol + H(4)</v>
          </cell>
          <cell r="P10" t="str">
            <v>FR5(100%) + REP + TSDpol + H(x)</v>
          </cell>
          <cell r="Q10" t="str">
            <v>REC(7)</v>
          </cell>
        </row>
        <row r="11">
          <cell r="B11" t="str">
            <v>MICRO</v>
          </cell>
          <cell r="C11" t="str">
            <v>F5(5%) + MICRO</v>
          </cell>
          <cell r="D11" t="str">
            <v>H(x)</v>
          </cell>
          <cell r="E11" t="str">
            <v>F5(5%) + H(x)</v>
          </cell>
          <cell r="F11" t="str">
            <v>F5(10%) + Micro(1,5)</v>
          </cell>
          <cell r="G11" t="str">
            <v>F5(20%) + Micro(1,5)</v>
          </cell>
          <cell r="H11" t="str">
            <v>F5(10%) + H(x)</v>
          </cell>
          <cell r="I11" t="str">
            <v>F5(20%) + H(x)</v>
          </cell>
          <cell r="J11" t="str">
            <v>F5(20%) + REP + H(3)</v>
          </cell>
          <cell r="K11" t="str">
            <v>F5(30%) + REP + Micro(1,5)</v>
          </cell>
          <cell r="L11" t="str">
            <v>F5(20%) + REP + H(x)</v>
          </cell>
          <cell r="M11" t="str">
            <v>F5(30%) + REP + H(x)</v>
          </cell>
          <cell r="N11" t="str">
            <v>F5(100%) + REP + H(5)</v>
          </cell>
          <cell r="O11" t="str">
            <v>F5(100%) + REP + TSDpol + H(5)</v>
          </cell>
          <cell r="P11" t="str">
            <v>FR5(100%) + REP + TSDpol + H(x)</v>
          </cell>
          <cell r="Q11" t="str">
            <v>REC(8)</v>
          </cell>
        </row>
        <row r="12">
          <cell r="B12" t="str">
            <v>MICRO</v>
          </cell>
          <cell r="C12" t="str">
            <v>F5(5%) + MICRO</v>
          </cell>
          <cell r="D12" t="str">
            <v>H(x)</v>
          </cell>
          <cell r="E12" t="str">
            <v>F5(5%) + H(x)</v>
          </cell>
          <cell r="F12" t="str">
            <v>F5(10%) + H(3)</v>
          </cell>
          <cell r="G12" t="str">
            <v>F5(20%) + H(3)</v>
          </cell>
          <cell r="H12" t="str">
            <v>F5(10%) + H(x)</v>
          </cell>
          <cell r="I12" t="str">
            <v>F5(20%) + H(x)</v>
          </cell>
          <cell r="J12" t="str">
            <v>F5(20%) + REP + H(3)</v>
          </cell>
          <cell r="K12" t="str">
            <v>F5(30%) + REP + Micro(1,5)</v>
          </cell>
          <cell r="L12" t="str">
            <v>F5(20%) + REP + H(x)</v>
          </cell>
          <cell r="M12" t="str">
            <v>F5(30%) + REP + H(x)</v>
          </cell>
          <cell r="N12" t="str">
            <v>F5(100%) + REP + H(5)</v>
          </cell>
          <cell r="O12" t="str">
            <v>F5(100%) + REP + TSDpol + H(5)</v>
          </cell>
          <cell r="P12" t="str">
            <v>FR5(100%) + REP + TSDpol + H(x)</v>
          </cell>
          <cell r="Q12" t="str">
            <v>REC(9)</v>
          </cell>
        </row>
        <row r="13">
          <cell r="B13" t="str">
            <v>MICRO</v>
          </cell>
          <cell r="C13" t="str">
            <v>F5(5%) + MICRO</v>
          </cell>
          <cell r="D13" t="str">
            <v>H(x)</v>
          </cell>
          <cell r="E13" t="str">
            <v>F5(5%) + H(x)</v>
          </cell>
          <cell r="F13" t="str">
            <v>F5(10%) + H(3)</v>
          </cell>
          <cell r="G13" t="str">
            <v>F5(20%) + H(3)</v>
          </cell>
          <cell r="H13" t="str">
            <v>F5(10%) + H(x)</v>
          </cell>
          <cell r="I13" t="str">
            <v>F5(20%) + H(x)</v>
          </cell>
          <cell r="J13" t="str">
            <v>F5(20%) + REP + H(3)</v>
          </cell>
          <cell r="K13" t="str">
            <v>F5(30%) + REP + Micro(1,5)</v>
          </cell>
          <cell r="L13" t="str">
            <v>F5(20%) + REP + H(x)</v>
          </cell>
          <cell r="M13" t="str">
            <v>F5(30%) + REP + H(x)</v>
          </cell>
          <cell r="N13" t="str">
            <v>F5(100%) + REP + H(5)</v>
          </cell>
          <cell r="O13" t="str">
            <v>F5(100%) + REP + TSDpol + H(5)</v>
          </cell>
          <cell r="P13" t="str">
            <v>FR5(100%) + REP + TSDpol + H(x)</v>
          </cell>
          <cell r="Q13" t="str">
            <v>REC(10)</v>
          </cell>
        </row>
        <row r="15">
          <cell r="B15" t="str">
            <v>RP(1%) + LG</v>
          </cell>
          <cell r="C15" t="str">
            <v>RP(3%) + LG</v>
          </cell>
          <cell r="D15" t="str">
            <v>RP(1%) + H(x)</v>
          </cell>
          <cell r="E15" t="str">
            <v>RP(3%) + H(x)</v>
          </cell>
          <cell r="F15" t="str">
            <v>RP(3%) + TSDpol</v>
          </cell>
          <cell r="G15" t="str">
            <v>RP(5%) + TSDpol</v>
          </cell>
          <cell r="H15" t="str">
            <v>RP(3%) + H(x)</v>
          </cell>
          <cell r="I15" t="str">
            <v>RP(5%) + H(x)</v>
          </cell>
          <cell r="J15" t="str">
            <v>RP(5%) + REP + TSDpol</v>
          </cell>
          <cell r="K15" t="str">
            <v>RP(10%) + REP + TSDpol</v>
          </cell>
          <cell r="L15" t="str">
            <v>RP(5%) + REP + H(x)</v>
          </cell>
          <cell r="M15" t="str">
            <v>RP(10%) + REP + H(x)</v>
          </cell>
          <cell r="N15" t="str">
            <v>RP(10%) + REP + TSDpol</v>
          </cell>
          <cell r="O15" t="str">
            <v>REC(5)</v>
          </cell>
          <cell r="P15" t="str">
            <v>RP(15%) + REP + TSDpol</v>
          </cell>
          <cell r="Q15" t="str">
            <v>REC(5)</v>
          </cell>
        </row>
        <row r="16">
          <cell r="B16" t="str">
            <v>RP(1%) + LG</v>
          </cell>
          <cell r="C16" t="str">
            <v>RP(3%) + LG</v>
          </cell>
          <cell r="D16" t="str">
            <v>RP(1%) + H(x)</v>
          </cell>
          <cell r="E16" t="str">
            <v>RP(3%) + H(x)</v>
          </cell>
          <cell r="F16" t="str">
            <v>RP(3%) + TSDpol</v>
          </cell>
          <cell r="G16" t="str">
            <v>RP(5%) + TSDpol</v>
          </cell>
          <cell r="H16" t="str">
            <v>RP(3%) + H(x)</v>
          </cell>
          <cell r="I16" t="str">
            <v>RP(5%) + H(x)</v>
          </cell>
          <cell r="J16" t="str">
            <v>RP(5%) + REP + TSDpol</v>
          </cell>
          <cell r="K16" t="str">
            <v>RP(10%) + REP + TSDpol</v>
          </cell>
          <cell r="L16" t="str">
            <v>RP(5%) + REP + H(x)</v>
          </cell>
          <cell r="M16" t="str">
            <v>RP(10%) + REP + H(x)</v>
          </cell>
          <cell r="N16" t="str">
            <v>RP(10%) + REP + TSDpol</v>
          </cell>
          <cell r="O16" t="str">
            <v>REC(7)</v>
          </cell>
          <cell r="P16" t="str">
            <v>RP(10%) + REP + TSDpol</v>
          </cell>
          <cell r="Q16" t="str">
            <v>REC(7)</v>
          </cell>
        </row>
        <row r="17">
          <cell r="B17" t="str">
            <v>RP(1%) + LG</v>
          </cell>
          <cell r="C17" t="str">
            <v>RP(3%) + LG</v>
          </cell>
          <cell r="D17" t="str">
            <v>RP(1%) + H(x)</v>
          </cell>
          <cell r="E17" t="str">
            <v>RP(3%) + H(x)</v>
          </cell>
          <cell r="F17" t="str">
            <v>RP(3%) + TSDpol</v>
          </cell>
          <cell r="G17" t="str">
            <v>RP(5%) + TSDpol</v>
          </cell>
          <cell r="H17" t="str">
            <v>RP(3%) + H(x)</v>
          </cell>
          <cell r="I17" t="str">
            <v>RP(5%) + H(x)</v>
          </cell>
          <cell r="J17" t="str">
            <v>RP(5%) + REP + TSDpol</v>
          </cell>
          <cell r="K17" t="str">
            <v>RP(10%) + REP + TSDpol</v>
          </cell>
          <cell r="L17" t="str">
            <v>RP(5%) + REP + H(x)</v>
          </cell>
          <cell r="M17" t="str">
            <v>RP(10%) + REP + H(x)</v>
          </cell>
          <cell r="N17" t="str">
            <v>RP(10%) + REP + TSDpol</v>
          </cell>
          <cell r="O17" t="str">
            <v>REC(8)</v>
          </cell>
          <cell r="P17" t="str">
            <v>RP(10%) + REP + TSDpol</v>
          </cell>
          <cell r="Q17" t="str">
            <v>REC(8)</v>
          </cell>
        </row>
        <row r="18">
          <cell r="B18" t="str">
            <v>RP(1%) + LG</v>
          </cell>
          <cell r="C18" t="str">
            <v>RP(3%) + LG</v>
          </cell>
          <cell r="D18" t="str">
            <v>RP(1%) + H(x)</v>
          </cell>
          <cell r="E18" t="str">
            <v>RP(3%) + H(x)</v>
          </cell>
          <cell r="F18" t="str">
            <v>RP(3%) + TSDpol</v>
          </cell>
          <cell r="G18" t="str">
            <v>RP(5%) + TSDpol</v>
          </cell>
          <cell r="H18" t="str">
            <v>RP(3%) + H(x)</v>
          </cell>
          <cell r="I18" t="str">
            <v>RP(5%) + H(x)</v>
          </cell>
          <cell r="J18" t="str">
            <v>RP(5%) + REP + TSDpol</v>
          </cell>
          <cell r="K18" t="str">
            <v>RP(10%) + REP + TSDpol</v>
          </cell>
          <cell r="L18" t="str">
            <v>RP(5%) + REP + H(x)</v>
          </cell>
          <cell r="M18" t="str">
            <v>RP(10%) + REP + H(x)</v>
          </cell>
          <cell r="N18" t="str">
            <v>RP(10%) + REP + TSDpol</v>
          </cell>
          <cell r="O18" t="str">
            <v>REC(8)</v>
          </cell>
          <cell r="P18" t="str">
            <v>RP(10%) + REP + TSDpol</v>
          </cell>
          <cell r="Q18" t="str">
            <v>REC(8)</v>
          </cell>
        </row>
        <row r="19">
          <cell r="B19" t="str">
            <v>RP(1%) + LG</v>
          </cell>
          <cell r="C19" t="str">
            <v>RP(3%) + LG</v>
          </cell>
          <cell r="D19" t="str">
            <v>RP(1%) + H(x)</v>
          </cell>
          <cell r="E19" t="str">
            <v>RP(3%) + H(x)</v>
          </cell>
          <cell r="F19" t="str">
            <v>RP(3%) + TSDpol</v>
          </cell>
          <cell r="G19" t="str">
            <v>RP(5%) + TSDpol</v>
          </cell>
          <cell r="H19" t="str">
            <v>RP(3%) + H(x)</v>
          </cell>
          <cell r="I19" t="str">
            <v>RP(5%) + H(x)</v>
          </cell>
          <cell r="J19" t="str">
            <v>RP(5%) + REP + TSDpol</v>
          </cell>
          <cell r="K19" t="str">
            <v>RP(10%) + REP + TSDpol</v>
          </cell>
          <cell r="L19" t="str">
            <v>RP(5%) + REP + H(x)</v>
          </cell>
          <cell r="M19" t="str">
            <v>RP(10%) + REP + H(x)</v>
          </cell>
          <cell r="N19" t="str">
            <v>RP(10%) + REP + TSDpol</v>
          </cell>
          <cell r="O19" t="str">
            <v>REC(8)</v>
          </cell>
          <cell r="P19" t="str">
            <v>RP(10%) + REP + TSDpol</v>
          </cell>
          <cell r="Q19" t="str">
            <v>REC(8)</v>
          </cell>
        </row>
      </sheetData>
      <sheetData sheetId="5" refreshError="1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missas"/>
      <sheetName val="MO"/>
      <sheetName val="Eqpto"/>
      <sheetName val="Mat"/>
      <sheetName val="Planilha"/>
      <sheetName val="Auxiliares"/>
      <sheetName val="Memória"/>
      <sheetName val="Massa Mist. Pavimentação"/>
      <sheetName val="Tab_Apoio_Pav"/>
    </sheetNames>
    <sheetDataSet>
      <sheetData sheetId="0" refreshError="1">
        <row r="13">
          <cell r="E13" t="str">
            <v>G</v>
          </cell>
          <cell r="F13">
            <v>0.245</v>
          </cell>
        </row>
        <row r="14">
          <cell r="E14" t="str">
            <v>D</v>
          </cell>
          <cell r="F14">
            <v>0.15</v>
          </cell>
        </row>
        <row r="15">
          <cell r="E15" t="str">
            <v>B</v>
          </cell>
        </row>
        <row r="16">
          <cell r="E16" t="str">
            <v>E</v>
          </cell>
          <cell r="F16">
            <v>0.63100000000000001</v>
          </cell>
        </row>
        <row r="17">
          <cell r="E17" t="str">
            <v>G</v>
          </cell>
          <cell r="F17">
            <v>2.5</v>
          </cell>
        </row>
        <row r="18">
          <cell r="E18" t="str">
            <v>D</v>
          </cell>
          <cell r="F18">
            <v>1.9</v>
          </cell>
        </row>
        <row r="19">
          <cell r="E19" t="str">
            <v>B</v>
          </cell>
          <cell r="F19">
            <v>1.05</v>
          </cell>
        </row>
        <row r="20">
          <cell r="E20" t="str">
            <v>E</v>
          </cell>
          <cell r="F20">
            <v>0.45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iginal"/>
      <sheetName val="Final"/>
      <sheetName val="SGP"/>
      <sheetName val="Gráfico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deral"/>
      <sheetName val="Estadual Transitória"/>
      <sheetName val="Estadual"/>
      <sheetName val="Municipal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 COMPOSICOES"/>
      <sheetName val="Composições Ruppel"/>
      <sheetName val="AUXILIAR"/>
      <sheetName val="EQUIP"/>
      <sheetName val="M.O."/>
      <sheetName val="MAT"/>
      <sheetName val="TRANS"/>
      <sheetName val="MAT_BET"/>
    </sheetNames>
    <sheetDataSet>
      <sheetData sheetId="0" refreshError="1"/>
      <sheetData sheetId="1" refreshError="1"/>
      <sheetData sheetId="2" refreshError="1"/>
      <sheetData sheetId="3" refreshError="1">
        <row r="7">
          <cell r="B7" t="str">
            <v>39000</v>
          </cell>
          <cell r="D7" t="str">
            <v>AQUECEDOR DE FLUIDO TÉRMICO - (8kW)</v>
          </cell>
          <cell r="G7">
            <v>20.14</v>
          </cell>
          <cell r="H7">
            <v>6.2</v>
          </cell>
        </row>
        <row r="8">
          <cell r="B8" t="str">
            <v>39001</v>
          </cell>
          <cell r="D8" t="str">
            <v>CAMINHÃO  CARROCERIA 4T (80 KW)</v>
          </cell>
          <cell r="G8">
            <v>71.349999999999994</v>
          </cell>
          <cell r="H8">
            <v>9.8699999999999992</v>
          </cell>
        </row>
        <row r="9">
          <cell r="B9" t="str">
            <v>39002</v>
          </cell>
          <cell r="D9" t="str">
            <v>CAMINHÃO BASCULANTE - 6m³ - 10,5 t (150kW)</v>
          </cell>
          <cell r="G9">
            <v>83.95</v>
          </cell>
          <cell r="H9">
            <v>9.8699999999999992</v>
          </cell>
        </row>
        <row r="10">
          <cell r="B10" t="str">
            <v>39003</v>
          </cell>
          <cell r="D10" t="str">
            <v>CAMINHÃO BASCULANTE (PARA TRANSPORTE DO MAT.FRESADO)</v>
          </cell>
          <cell r="G10">
            <v>93.03</v>
          </cell>
          <cell r="H10">
            <v>9.8699999999999992</v>
          </cell>
        </row>
        <row r="11">
          <cell r="B11" t="str">
            <v>39004</v>
          </cell>
          <cell r="D11" t="str">
            <v>CAMINHÃO BASCULANTE 10m3 - 15 T (170 KW)</v>
          </cell>
          <cell r="G11">
            <v>93.03</v>
          </cell>
          <cell r="H11">
            <v>9.8699999999999992</v>
          </cell>
        </row>
        <row r="12">
          <cell r="B12" t="str">
            <v>39005</v>
          </cell>
          <cell r="D12" t="str">
            <v>CAMINHÃO ESPARGIDOR</v>
          </cell>
          <cell r="G12">
            <v>84.48</v>
          </cell>
          <cell r="H12">
            <v>9.8699999999999992</v>
          </cell>
        </row>
        <row r="13">
          <cell r="B13" t="str">
            <v>39006</v>
          </cell>
          <cell r="D13" t="str">
            <v>CAMINHÃO P/ LA COM RUPT. CONTROLADA</v>
          </cell>
          <cell r="G13">
            <v>215.89</v>
          </cell>
          <cell r="H13">
            <v>10.49</v>
          </cell>
        </row>
        <row r="14">
          <cell r="B14" t="str">
            <v>39007</v>
          </cell>
          <cell r="D14" t="str">
            <v>CAMINHÃO TANQUE 10.000 l</v>
          </cell>
          <cell r="G14">
            <v>91.2</v>
          </cell>
          <cell r="H14">
            <v>9.8699999999999992</v>
          </cell>
        </row>
        <row r="15">
          <cell r="B15" t="str">
            <v>39008</v>
          </cell>
          <cell r="D15" t="str">
            <v>CAMINHÃO TANQUE 6.000 L</v>
          </cell>
          <cell r="G15">
            <v>72.39</v>
          </cell>
          <cell r="H15">
            <v>9.8699999999999992</v>
          </cell>
        </row>
        <row r="16">
          <cell r="B16" t="str">
            <v>39009</v>
          </cell>
          <cell r="D16" t="str">
            <v>CARREGADEIRA DE PNEU C/ VASSOURA</v>
          </cell>
          <cell r="G16">
            <v>37.5</v>
          </cell>
          <cell r="H16">
            <v>10.8</v>
          </cell>
        </row>
        <row r="17">
          <cell r="B17" t="str">
            <v>39010</v>
          </cell>
          <cell r="D17" t="str">
            <v>CARREGADEIRA DE PNEUS - 1,33 m³ (79kW)</v>
          </cell>
          <cell r="G17">
            <v>79.849999999999994</v>
          </cell>
          <cell r="H17">
            <v>10.8</v>
          </cell>
        </row>
        <row r="18">
          <cell r="B18" t="str">
            <v>39011</v>
          </cell>
          <cell r="D18" t="str">
            <v>CARREGADEIRA PNEUS CATERPILLAR</v>
          </cell>
          <cell r="G18">
            <v>95.8</v>
          </cell>
          <cell r="H18">
            <v>46.78</v>
          </cell>
        </row>
        <row r="19">
          <cell r="B19" t="str">
            <v>39012</v>
          </cell>
          <cell r="D19" t="str">
            <v>COMPACTADOR MANUAL - placa vibratória (3kW)</v>
          </cell>
          <cell r="G19">
            <v>10.64</v>
          </cell>
          <cell r="H19">
            <v>7.4</v>
          </cell>
        </row>
        <row r="20">
          <cell r="B20" t="str">
            <v>39013</v>
          </cell>
          <cell r="D20" t="str">
            <v>COMPACTADOR MANUAL - soquete vibratório</v>
          </cell>
          <cell r="G20">
            <v>11.53</v>
          </cell>
          <cell r="H20">
            <v>7.4</v>
          </cell>
        </row>
        <row r="21">
          <cell r="B21" t="str">
            <v>39014</v>
          </cell>
          <cell r="D21" t="str">
            <v>COMPRESSOR DE AR (59KW)</v>
          </cell>
          <cell r="G21">
            <v>41.44</v>
          </cell>
          <cell r="H21">
            <v>9.7200000000000006</v>
          </cell>
        </row>
        <row r="22">
          <cell r="B22" t="str">
            <v>39015</v>
          </cell>
          <cell r="D22" t="str">
            <v>DISTRIBUIDOR DE AGREGADOS - AUTOPROPELIDO</v>
          </cell>
          <cell r="G22">
            <v>57.35</v>
          </cell>
          <cell r="H22">
            <v>21.69</v>
          </cell>
        </row>
        <row r="23">
          <cell r="B23" t="str">
            <v>39016</v>
          </cell>
          <cell r="D23" t="str">
            <v>DISTRIBUIDOR DE AGREGADOS - REBOCÁVEL</v>
          </cell>
          <cell r="G23">
            <v>2.97</v>
          </cell>
          <cell r="H23">
            <v>2.2000000000000002</v>
          </cell>
        </row>
        <row r="24">
          <cell r="B24" t="str">
            <v>39017</v>
          </cell>
          <cell r="D24" t="str">
            <v>EQUIP. DISTRIBUIÇÃO DE ASFALTO MONTADO EM CAMINHÃO 150 KW</v>
          </cell>
          <cell r="G24">
            <v>84.48</v>
          </cell>
          <cell r="H24">
            <v>9.8699999999999992</v>
          </cell>
        </row>
        <row r="25">
          <cell r="B25" t="str">
            <v>39018</v>
          </cell>
          <cell r="D25" t="str">
            <v>ESTABILIZADOR / RECICLADORA A FRIO</v>
          </cell>
          <cell r="G25">
            <v>1027.2</v>
          </cell>
          <cell r="H25">
            <v>513.6</v>
          </cell>
        </row>
        <row r="26">
          <cell r="B26" t="str">
            <v>39019</v>
          </cell>
          <cell r="D26" t="str">
            <v>FRESADORA À FRIO - 297 KW</v>
          </cell>
          <cell r="G26">
            <v>680.98</v>
          </cell>
          <cell r="H26">
            <v>11.41</v>
          </cell>
        </row>
        <row r="27">
          <cell r="B27" t="str">
            <v>39020</v>
          </cell>
          <cell r="D27" t="str">
            <v>GRADE DE DISCO - GA 24 x 24</v>
          </cell>
          <cell r="G27">
            <v>2.13</v>
          </cell>
          <cell r="H27">
            <v>1.7</v>
          </cell>
        </row>
        <row r="28">
          <cell r="B28" t="str">
            <v>39021</v>
          </cell>
          <cell r="D28" t="str">
            <v>GRUPO GERADOR 250 KVA</v>
          </cell>
          <cell r="G28">
            <v>68</v>
          </cell>
          <cell r="H28">
            <v>7.25</v>
          </cell>
        </row>
        <row r="29">
          <cell r="B29" t="str">
            <v>39022</v>
          </cell>
          <cell r="D29" t="str">
            <v>MARTELETE - ROMPEDOR 28KG</v>
          </cell>
          <cell r="G29">
            <v>8.08</v>
          </cell>
          <cell r="H29">
            <v>7.4</v>
          </cell>
        </row>
        <row r="30">
          <cell r="B30" t="str">
            <v>39023</v>
          </cell>
          <cell r="D30" t="str">
            <v>MOTONIVELADORA - 93 KW</v>
          </cell>
          <cell r="G30">
            <v>106.36</v>
          </cell>
          <cell r="H30">
            <v>11.41</v>
          </cell>
        </row>
        <row r="31">
          <cell r="B31" t="str">
            <v>39024</v>
          </cell>
          <cell r="D31" t="str">
            <v>ROLO AUTOPROPELIDO LISO VIBRATORIO DYNAPAC</v>
          </cell>
          <cell r="G31">
            <v>70.38</v>
          </cell>
          <cell r="H31">
            <v>27.22</v>
          </cell>
        </row>
        <row r="32">
          <cell r="B32" t="str">
            <v>39025</v>
          </cell>
          <cell r="D32" t="str">
            <v>ROLO AUTOPROPELIDO PNEUS DYNAPAC</v>
          </cell>
          <cell r="G32">
            <v>71.56</v>
          </cell>
          <cell r="H32">
            <v>31.38</v>
          </cell>
        </row>
        <row r="33">
          <cell r="B33" t="str">
            <v>39026</v>
          </cell>
          <cell r="D33" t="str">
            <v>ROLO COMPACTADOR - DE PNEUS AUTOPROPELIDO 21 t (97kW)</v>
          </cell>
          <cell r="G33">
            <v>97.44</v>
          </cell>
          <cell r="H33">
            <v>8.33</v>
          </cell>
        </row>
        <row r="34">
          <cell r="B34" t="str">
            <v>39027</v>
          </cell>
          <cell r="D34" t="str">
            <v>ROLO COMPACTADOR DE PNEUS 21 t (97 KW)</v>
          </cell>
          <cell r="G34">
            <v>97.44</v>
          </cell>
          <cell r="H34">
            <v>8.33</v>
          </cell>
        </row>
        <row r="35">
          <cell r="B35" t="str">
            <v>39028</v>
          </cell>
          <cell r="D35" t="str">
            <v>CARREGADEIRA DE PNEUS - 3,1 m³ (127KW)</v>
          </cell>
          <cell r="G35">
            <v>95.8</v>
          </cell>
          <cell r="H35">
            <v>46.78</v>
          </cell>
        </row>
        <row r="36">
          <cell r="B36" t="str">
            <v>39029</v>
          </cell>
          <cell r="D36" t="str">
            <v>ROLO COMPACTADOR PÉ DE CARNEIRO VIBRATORIO 11,25 t ( 85 KW)</v>
          </cell>
          <cell r="G36">
            <v>95.96</v>
          </cell>
          <cell r="H36">
            <v>8.33</v>
          </cell>
        </row>
        <row r="37">
          <cell r="B37" t="str">
            <v>39030</v>
          </cell>
          <cell r="D37" t="str">
            <v>ROLO COMPACTADOR TANDEM VIBRAT. AUTOPROPO. 10,9 T (112 KW)</v>
          </cell>
          <cell r="G37">
            <v>132.53</v>
          </cell>
          <cell r="H37">
            <v>7.22</v>
          </cell>
        </row>
        <row r="38">
          <cell r="B38" t="str">
            <v>39031</v>
          </cell>
          <cell r="D38" t="str">
            <v>ROLO DE PNEUS 21 T</v>
          </cell>
          <cell r="G38">
            <v>97.44</v>
          </cell>
          <cell r="H38">
            <v>8.3000000000000007</v>
          </cell>
        </row>
        <row r="39">
          <cell r="B39" t="str">
            <v>39032</v>
          </cell>
          <cell r="D39" t="str">
            <v>TANQUE DE ESTOCAGEM DE ASFALTO - 20.000l</v>
          </cell>
          <cell r="G39">
            <v>3.24</v>
          </cell>
          <cell r="H39">
            <v>2.0099999999999998</v>
          </cell>
        </row>
        <row r="40">
          <cell r="B40" t="str">
            <v>39033</v>
          </cell>
          <cell r="D40" t="str">
            <v>TANQUE PARA DEPOSITO DE ASF. DILUÍDO</v>
          </cell>
          <cell r="G40">
            <v>3.48</v>
          </cell>
          <cell r="H40">
            <v>2.16</v>
          </cell>
        </row>
        <row r="41">
          <cell r="B41" t="str">
            <v>39034</v>
          </cell>
          <cell r="D41" t="str">
            <v>TRATOR AGRICOLA (77 KW)</v>
          </cell>
          <cell r="G41">
            <v>59.9</v>
          </cell>
          <cell r="H41">
            <v>8.33</v>
          </cell>
        </row>
        <row r="42">
          <cell r="B42" t="str">
            <v>39035</v>
          </cell>
          <cell r="D42" t="str">
            <v>TRATOR AGRICOLA PNEUS CBT + VASSOURA MECÂNICA</v>
          </cell>
          <cell r="G42">
            <v>77.790000000000006</v>
          </cell>
          <cell r="H42">
            <v>35.07</v>
          </cell>
        </row>
        <row r="43">
          <cell r="B43" t="str">
            <v>39036</v>
          </cell>
          <cell r="D43" t="str">
            <v>USINA DE ASFALTO B.GREENE</v>
          </cell>
          <cell r="G43">
            <v>1100</v>
          </cell>
          <cell r="H43">
            <v>346.96</v>
          </cell>
        </row>
        <row r="44">
          <cell r="B44" t="str">
            <v>39037</v>
          </cell>
          <cell r="D44" t="str">
            <v>VASSOURA</v>
          </cell>
          <cell r="G44">
            <v>3.57</v>
          </cell>
          <cell r="H44">
            <v>2.2999999999999998</v>
          </cell>
        </row>
        <row r="45">
          <cell r="B45" t="str">
            <v>39038</v>
          </cell>
          <cell r="D45" t="str">
            <v>VASSOURA MECÂNICA REBOCÁVEL</v>
          </cell>
          <cell r="G45">
            <v>3.57</v>
          </cell>
          <cell r="H45">
            <v>2.2999999999999998</v>
          </cell>
        </row>
        <row r="46">
          <cell r="B46" t="str">
            <v>39039</v>
          </cell>
          <cell r="D46" t="str">
            <v>VIBRO ACABADORA ASFALTO B.GREENE</v>
          </cell>
          <cell r="G46">
            <v>240</v>
          </cell>
          <cell r="H46">
            <v>152.88</v>
          </cell>
        </row>
        <row r="47">
          <cell r="B47" t="str">
            <v>39040</v>
          </cell>
          <cell r="D47" t="str">
            <v>VIBROACABADORA DE ASFALTO (74 KW)</v>
          </cell>
          <cell r="G47">
            <v>113.16</v>
          </cell>
          <cell r="H47">
            <v>71.680000000000007</v>
          </cell>
        </row>
        <row r="48">
          <cell r="B48" t="str">
            <v>39041</v>
          </cell>
          <cell r="D48" t="str">
            <v>USINA DE ASFALTO A QUENTE - 90/120 T/H COM FILTRO DE MANGA (188 KW)</v>
          </cell>
          <cell r="G48">
            <v>1103.28</v>
          </cell>
          <cell r="H48">
            <v>346.96</v>
          </cell>
        </row>
        <row r="49">
          <cell r="B49" t="str">
            <v>39042</v>
          </cell>
          <cell r="D49" t="str">
            <v>GRUPO GERADOR - 36/40 KVA (32kw)</v>
          </cell>
          <cell r="G49">
            <v>35</v>
          </cell>
          <cell r="H49">
            <v>6.8</v>
          </cell>
        </row>
        <row r="50">
          <cell r="B50" t="str">
            <v>39043</v>
          </cell>
          <cell r="D50" t="str">
            <v>GRUPO GERADOR - 164/180 KVA (144kw)</v>
          </cell>
          <cell r="G50">
            <v>65.95</v>
          </cell>
          <cell r="H50">
            <v>6.97</v>
          </cell>
        </row>
        <row r="51">
          <cell r="B51" t="str">
            <v>39044</v>
          </cell>
          <cell r="D51" t="str">
            <v>TRATOR DE ESTEIRAS - COM LÂMINA (82 KW)</v>
          </cell>
          <cell r="G51">
            <v>68.459999999999994</v>
          </cell>
          <cell r="H51">
            <v>35.53</v>
          </cell>
        </row>
        <row r="52">
          <cell r="B52" t="str">
            <v>39045</v>
          </cell>
          <cell r="D52" t="str">
            <v>TRATOR DE ESTEIRAS - COM LÂMINA (104 KW)</v>
          </cell>
          <cell r="G52">
            <v>92.37</v>
          </cell>
          <cell r="H52">
            <v>39.96</v>
          </cell>
        </row>
        <row r="53">
          <cell r="B53" t="str">
            <v>39046</v>
          </cell>
          <cell r="D53" t="str">
            <v>USINA MISTURADORA DE SOLOS 350/600 T/H (99 KW)</v>
          </cell>
          <cell r="G53">
            <v>177.24</v>
          </cell>
          <cell r="H53">
            <v>88.36</v>
          </cell>
        </row>
        <row r="54">
          <cell r="B54" t="str">
            <v>39047</v>
          </cell>
          <cell r="D54" t="str">
            <v>MARTELETE - ROMPEDOR 33KG</v>
          </cell>
          <cell r="G54">
            <v>8.08</v>
          </cell>
          <cell r="H54">
            <v>7.4</v>
          </cell>
        </row>
        <row r="55">
          <cell r="B55" t="str">
            <v>39048</v>
          </cell>
          <cell r="D55" t="str">
            <v>MARTELETE - PERFURATRIZ MANUAL</v>
          </cell>
          <cell r="G55">
            <v>9.2100000000000009</v>
          </cell>
          <cell r="H55">
            <v>7.57</v>
          </cell>
        </row>
        <row r="56">
          <cell r="B56" t="str">
            <v>39049</v>
          </cell>
          <cell r="D56" t="str">
            <v>COMPRESSOR DE AR - PORTÁTIL 375 PCM (87 KW)</v>
          </cell>
          <cell r="G56">
            <v>45.24</v>
          </cell>
          <cell r="H56">
            <v>9.68</v>
          </cell>
        </row>
        <row r="57">
          <cell r="B57" t="str">
            <v>39050</v>
          </cell>
          <cell r="D57" t="str">
            <v>CAMINHÃO BASCULANTE 8m3 - 13 T (170 KW)</v>
          </cell>
          <cell r="G57">
            <v>93.03</v>
          </cell>
          <cell r="H57">
            <v>9.8699999999999992</v>
          </cell>
        </row>
        <row r="58">
          <cell r="B58" t="str">
            <v>39051</v>
          </cell>
          <cell r="D58" t="str">
            <v>COMPRESSOR DE AR - PORTÁTIL 764 PCM (200 KW)</v>
          </cell>
          <cell r="G58">
            <v>111.64</v>
          </cell>
          <cell r="H58">
            <v>22.28</v>
          </cell>
        </row>
        <row r="59">
          <cell r="B59" t="str">
            <v>39052</v>
          </cell>
          <cell r="D59" t="str">
            <v>PERFURATRIZ SOBRE ESTEIRAS - CRAWLER DRILL</v>
          </cell>
          <cell r="G59">
            <v>175.42</v>
          </cell>
          <cell r="H59">
            <v>53.5</v>
          </cell>
        </row>
        <row r="60">
          <cell r="B60" t="str">
            <v>39053</v>
          </cell>
          <cell r="D60" t="str">
            <v>CAMINHÃO BASCULANTE - PARA ROCHA 18T (235KW)</v>
          </cell>
          <cell r="G60">
            <v>122.02</v>
          </cell>
          <cell r="H60">
            <v>38.69</v>
          </cell>
        </row>
        <row r="61">
          <cell r="B61" t="str">
            <v>39054</v>
          </cell>
          <cell r="D61" t="str">
            <v>GRUPO GERADOR - 241/265 KVA (212 KW)</v>
          </cell>
          <cell r="G61">
            <v>65.28</v>
          </cell>
          <cell r="H61">
            <v>6.96</v>
          </cell>
        </row>
        <row r="62">
          <cell r="B62" t="str">
            <v>39055</v>
          </cell>
          <cell r="D62" t="str">
            <v>CONJUNTO DE BRITAGEM - 80 M3/H (292 KW)</v>
          </cell>
          <cell r="G62">
            <v>513.84</v>
          </cell>
          <cell r="H62">
            <v>205.1</v>
          </cell>
        </row>
        <row r="63">
          <cell r="B63" t="str">
            <v>39056</v>
          </cell>
          <cell r="D63" t="str">
            <v>MOTONIVELADORA CATERPILLAR CAT-1208</v>
          </cell>
          <cell r="G63">
            <v>123.85</v>
          </cell>
          <cell r="H63">
            <v>59.76</v>
          </cell>
        </row>
        <row r="64">
          <cell r="B64" t="str">
            <v>39057</v>
          </cell>
          <cell r="D64" t="str">
            <v>CAMINHÃO IRRIGADEIRA MB L2214/42</v>
          </cell>
          <cell r="G64">
            <v>85.8</v>
          </cell>
          <cell r="H64">
            <v>31.88</v>
          </cell>
        </row>
        <row r="65">
          <cell r="B65" t="str">
            <v>39058</v>
          </cell>
          <cell r="D65" t="str">
            <v>CAMINHÃO DISTRIBUIDOR DE CIMENTO</v>
          </cell>
          <cell r="G65">
            <v>90.38</v>
          </cell>
          <cell r="H65">
            <v>45.19</v>
          </cell>
        </row>
        <row r="66">
          <cell r="B66" t="str">
            <v>39059</v>
          </cell>
          <cell r="D66" t="str">
            <v>CAMINHÃO MUNCK</v>
          </cell>
          <cell r="G66">
            <v>80</v>
          </cell>
          <cell r="H66">
            <v>45.19</v>
          </cell>
        </row>
      </sheetData>
      <sheetData sheetId="4" refreshError="1">
        <row r="5">
          <cell r="B5" t="str">
            <v>20000</v>
          </cell>
          <cell r="C5" t="str">
            <v>ENCARREGADO DE TURMA</v>
          </cell>
          <cell r="G5">
            <v>11.11</v>
          </cell>
        </row>
        <row r="6">
          <cell r="B6" t="str">
            <v>20007</v>
          </cell>
          <cell r="C6" t="str">
            <v>PEDREIRO</v>
          </cell>
          <cell r="G6">
            <v>5.31</v>
          </cell>
        </row>
        <row r="7">
          <cell r="B7" t="str">
            <v>20013</v>
          </cell>
          <cell r="C7" t="str">
            <v>SERVENTE</v>
          </cell>
          <cell r="G7">
            <v>4.3899999999999997</v>
          </cell>
        </row>
        <row r="8">
          <cell r="B8" t="str">
            <v>20021</v>
          </cell>
          <cell r="C8" t="str">
            <v>RASTELETEIRO</v>
          </cell>
          <cell r="G8">
            <v>5.31</v>
          </cell>
        </row>
        <row r="9">
          <cell r="B9" t="str">
            <v>20028</v>
          </cell>
          <cell r="C9" t="str">
            <v>MONTADOR</v>
          </cell>
          <cell r="G9">
            <v>5.04</v>
          </cell>
        </row>
        <row r="10">
          <cell r="B10" t="str">
            <v>20045</v>
          </cell>
          <cell r="C10" t="str">
            <v>ENCARREGADO DE PAVIMENTAÇÃO</v>
          </cell>
          <cell r="G10">
            <v>21.6</v>
          </cell>
        </row>
        <row r="11">
          <cell r="B11" t="str">
            <v>20074</v>
          </cell>
          <cell r="C11" t="str">
            <v>OPERÁRIO</v>
          </cell>
          <cell r="G11">
            <v>4.3899999999999997</v>
          </cell>
        </row>
        <row r="12">
          <cell r="B12" t="str">
            <v>20075</v>
          </cell>
          <cell r="C12" t="str">
            <v>ENCARREGADO DE BRITAGEM</v>
          </cell>
          <cell r="G12">
            <v>25.92</v>
          </cell>
        </row>
        <row r="13">
          <cell r="B13" t="str">
            <v>20076</v>
          </cell>
          <cell r="C13" t="str">
            <v>BLASTER</v>
          </cell>
          <cell r="G13">
            <v>7.38</v>
          </cell>
        </row>
      </sheetData>
      <sheetData sheetId="5" refreshError="1">
        <row r="4">
          <cell r="B4" t="str">
            <v>50001</v>
          </cell>
          <cell r="D4" t="str">
            <v>ADITIVO P/ CONTROLE DE RUPTURA</v>
          </cell>
          <cell r="F4" t="str">
            <v>KG</v>
          </cell>
          <cell r="G4">
            <v>2.4300000000000002</v>
          </cell>
        </row>
        <row r="5">
          <cell r="B5" t="str">
            <v>50002</v>
          </cell>
          <cell r="D5" t="str">
            <v>ADITIVO SÓLIDO (FIBRAS )</v>
          </cell>
          <cell r="F5" t="str">
            <v>KG</v>
          </cell>
          <cell r="G5">
            <v>4.3600000000000003</v>
          </cell>
        </row>
        <row r="6">
          <cell r="B6" t="str">
            <v>50003</v>
          </cell>
          <cell r="D6" t="str">
            <v>APOIO DO PORTA DENTE DA FRESADORA 2000 DC</v>
          </cell>
          <cell r="F6" t="str">
            <v>UND</v>
          </cell>
          <cell r="G6">
            <v>1005.94</v>
          </cell>
        </row>
        <row r="7">
          <cell r="B7" t="str">
            <v>50004</v>
          </cell>
          <cell r="D7" t="str">
            <v xml:space="preserve">AREIA </v>
          </cell>
          <cell r="F7" t="str">
            <v>M3</v>
          </cell>
          <cell r="G7">
            <v>19.989999999999998</v>
          </cell>
        </row>
        <row r="8">
          <cell r="B8" t="str">
            <v>50005</v>
          </cell>
          <cell r="D8" t="str">
            <v>AREIA COMERCIAL</v>
          </cell>
          <cell r="F8" t="str">
            <v>M3</v>
          </cell>
          <cell r="G8">
            <v>14</v>
          </cell>
        </row>
        <row r="9">
          <cell r="B9" t="str">
            <v>50007</v>
          </cell>
          <cell r="D9" t="str">
            <v>BRITA COMERCIAL</v>
          </cell>
          <cell r="F9" t="str">
            <v>M3</v>
          </cell>
          <cell r="G9">
            <v>19.670000000000002</v>
          </cell>
        </row>
        <row r="10">
          <cell r="B10" t="str">
            <v>50008</v>
          </cell>
          <cell r="D10" t="str">
            <v>CBUQ - USINAGEM</v>
          </cell>
          <cell r="F10" t="str">
            <v>T</v>
          </cell>
          <cell r="G10">
            <v>31.66</v>
          </cell>
        </row>
        <row r="11">
          <cell r="B11" t="str">
            <v>50009</v>
          </cell>
          <cell r="D11" t="str">
            <v>CIMENTO ASFÁLTICO COM POLÍMERO</v>
          </cell>
          <cell r="F11" t="str">
            <v>T</v>
          </cell>
          <cell r="G11">
            <v>1712.03</v>
          </cell>
        </row>
        <row r="12">
          <cell r="B12" t="str">
            <v>50010</v>
          </cell>
          <cell r="D12" t="str">
            <v>DENTE PARA FRESADORA 2000 DC</v>
          </cell>
          <cell r="F12" t="str">
            <v>UND</v>
          </cell>
          <cell r="G12">
            <v>25.07</v>
          </cell>
        </row>
        <row r="13">
          <cell r="B13" t="str">
            <v>50011</v>
          </cell>
          <cell r="D13" t="str">
            <v>ESCAVAÇÃO E CARGA DE MATERIAL DE JAZIDA (CONSV)</v>
          </cell>
          <cell r="F13" t="str">
            <v>M3</v>
          </cell>
          <cell r="G13">
            <v>4.1400000000000006</v>
          </cell>
        </row>
        <row r="14">
          <cell r="B14" t="str">
            <v>50012</v>
          </cell>
          <cell r="D14" t="str">
            <v>EXPURGO DE JAZIDA  (CONSV)</v>
          </cell>
          <cell r="F14" t="str">
            <v>M3</v>
          </cell>
          <cell r="G14">
            <v>2.54</v>
          </cell>
        </row>
        <row r="15">
          <cell r="B15" t="str">
            <v>50013</v>
          </cell>
          <cell r="D15" t="str">
            <v>FILLER</v>
          </cell>
          <cell r="F15" t="str">
            <v>KG</v>
          </cell>
          <cell r="G15">
            <v>0.27</v>
          </cell>
        </row>
        <row r="16">
          <cell r="B16" t="str">
            <v>50014</v>
          </cell>
          <cell r="D16" t="str">
            <v>FILLER</v>
          </cell>
          <cell r="F16" t="str">
            <v>T</v>
          </cell>
          <cell r="G16">
            <v>270</v>
          </cell>
        </row>
        <row r="17">
          <cell r="B17" t="str">
            <v>50015</v>
          </cell>
          <cell r="D17" t="str">
            <v>IMPRIMAÇAO</v>
          </cell>
          <cell r="F17" t="str">
            <v>M2</v>
          </cell>
          <cell r="G17">
            <v>0.14000000000000001</v>
          </cell>
        </row>
        <row r="18">
          <cell r="B18" t="str">
            <v>50016</v>
          </cell>
          <cell r="D18" t="str">
            <v>LIMPEZA DE CAMADA VEGETAL</v>
          </cell>
          <cell r="F18" t="str">
            <v>M2</v>
          </cell>
          <cell r="G18">
            <v>0.21</v>
          </cell>
        </row>
        <row r="19">
          <cell r="B19" t="str">
            <v>50017</v>
          </cell>
          <cell r="D19" t="str">
            <v>LIMPEZA DE CAMADA VEGETAL EM JAZIDA  (CONSV)</v>
          </cell>
          <cell r="F19" t="str">
            <v>M2</v>
          </cell>
          <cell r="G19">
            <v>0.16</v>
          </cell>
        </row>
        <row r="20">
          <cell r="B20" t="str">
            <v>50018</v>
          </cell>
          <cell r="D20" t="str">
            <v>MATERIAL DE BASE (CONS)</v>
          </cell>
          <cell r="F20" t="str">
            <v>M3</v>
          </cell>
          <cell r="G20">
            <v>2.39</v>
          </cell>
        </row>
        <row r="21">
          <cell r="B21" t="str">
            <v>50019</v>
          </cell>
          <cell r="D21" t="str">
            <v>MISTURA BETUMINOSA</v>
          </cell>
          <cell r="F21" t="str">
            <v>T</v>
          </cell>
          <cell r="G21">
            <v>58.153319999999994</v>
          </cell>
        </row>
        <row r="22">
          <cell r="B22" t="str">
            <v>50020</v>
          </cell>
          <cell r="D22" t="str">
            <v>PEDRISCO</v>
          </cell>
          <cell r="F22" t="str">
            <v>M3</v>
          </cell>
          <cell r="G22">
            <v>27.41</v>
          </cell>
        </row>
        <row r="23">
          <cell r="B23" t="str">
            <v>50021</v>
          </cell>
          <cell r="D23" t="str">
            <v>PORTA DENTE PARA FRESADORA 2000 DC</v>
          </cell>
          <cell r="F23" t="str">
            <v>UND</v>
          </cell>
          <cell r="G23">
            <v>46.43</v>
          </cell>
        </row>
        <row r="24">
          <cell r="B24" t="str">
            <v>50022</v>
          </cell>
          <cell r="D24" t="str">
            <v>USINAGEM DE SOLO-BRITA</v>
          </cell>
          <cell r="F24" t="str">
            <v>M3</v>
          </cell>
          <cell r="G24">
            <v>18.45</v>
          </cell>
        </row>
        <row r="25">
          <cell r="B25" t="str">
            <v>50023</v>
          </cell>
          <cell r="D25" t="str">
            <v>LIMPEZA DE PISTA</v>
          </cell>
          <cell r="F25" t="str">
            <v>M2</v>
          </cell>
          <cell r="G25">
            <v>0.31</v>
          </cell>
        </row>
        <row r="26">
          <cell r="B26" t="str">
            <v>50024</v>
          </cell>
          <cell r="D26" t="str">
            <v>PINTURA DE LIGAÇÃO</v>
          </cell>
          <cell r="F26" t="str">
            <v>M2</v>
          </cell>
          <cell r="G26">
            <v>0.44634624000000006</v>
          </cell>
        </row>
        <row r="27">
          <cell r="B27" t="str">
            <v>50025</v>
          </cell>
          <cell r="D27" t="str">
            <v>RECOMP. DO PAVIMENTO COM CBUQ</v>
          </cell>
          <cell r="F27" t="str">
            <v>M3</v>
          </cell>
          <cell r="G27">
            <v>376.08429876479994</v>
          </cell>
        </row>
        <row r="28">
          <cell r="B28" t="str">
            <v>50026</v>
          </cell>
          <cell r="D28" t="str">
            <v>AREIA LAVADA</v>
          </cell>
          <cell r="F28" t="str">
            <v>M3</v>
          </cell>
          <cell r="G28">
            <v>14</v>
          </cell>
        </row>
        <row r="29">
          <cell r="B29" t="str">
            <v>50027</v>
          </cell>
          <cell r="D29" t="str">
            <v>BRITA 1</v>
          </cell>
          <cell r="F29" t="str">
            <v>M3</v>
          </cell>
          <cell r="G29">
            <v>20</v>
          </cell>
        </row>
        <row r="30">
          <cell r="B30" t="str">
            <v>50028</v>
          </cell>
          <cell r="D30" t="str">
            <v>BRITA 2</v>
          </cell>
          <cell r="F30" t="str">
            <v>M3</v>
          </cell>
          <cell r="G30">
            <v>20</v>
          </cell>
        </row>
        <row r="31">
          <cell r="B31" t="str">
            <v>50029</v>
          </cell>
          <cell r="D31" t="str">
            <v>BRITA 3</v>
          </cell>
          <cell r="F31" t="str">
            <v>M3</v>
          </cell>
          <cell r="G31">
            <v>19</v>
          </cell>
        </row>
        <row r="32">
          <cell r="B32" t="str">
            <v>50030</v>
          </cell>
          <cell r="D32" t="str">
            <v>ÓLEO COMBUSTÍVEL 1A</v>
          </cell>
          <cell r="F32" t="str">
            <v>L</v>
          </cell>
          <cell r="G32">
            <v>1.23</v>
          </cell>
        </row>
        <row r="33">
          <cell r="B33" t="str">
            <v>50031</v>
          </cell>
          <cell r="D33" t="str">
            <v>INDENIZAÇÃO DE JAZIDA</v>
          </cell>
          <cell r="F33" t="str">
            <v>M3</v>
          </cell>
          <cell r="G33">
            <v>1</v>
          </cell>
        </row>
        <row r="34">
          <cell r="B34" t="str">
            <v>50032</v>
          </cell>
          <cell r="D34" t="str">
            <v>ROCHA P/ BRITAGEM COM PERFUR. MANUAL</v>
          </cell>
          <cell r="F34" t="str">
            <v>M3</v>
          </cell>
          <cell r="G34">
            <v>23.83</v>
          </cell>
        </row>
        <row r="35">
          <cell r="B35" t="str">
            <v>50033</v>
          </cell>
          <cell r="D35" t="str">
            <v>ESCAVAÇÃO E CARGA DE MATERIAL DE JAZIDA (CONST. E RESTR.)</v>
          </cell>
          <cell r="F35" t="str">
            <v>M3</v>
          </cell>
          <cell r="G35">
            <v>5.0999999999999996</v>
          </cell>
        </row>
        <row r="36">
          <cell r="B36" t="str">
            <v>50034</v>
          </cell>
          <cell r="D36" t="str">
            <v>EXPURGO DE JAZIDA   (CONST. E RESTR.)</v>
          </cell>
          <cell r="F36" t="str">
            <v>M3</v>
          </cell>
          <cell r="G36">
            <v>0.99</v>
          </cell>
        </row>
        <row r="37">
          <cell r="B37" t="str">
            <v>50035</v>
          </cell>
          <cell r="D37" t="str">
            <v>LIMPEZA DE CAMADA VEGETAL EM JAZIDA  (CONST. E RESTR.)</v>
          </cell>
          <cell r="F37" t="str">
            <v>M2</v>
          </cell>
          <cell r="G37">
            <v>0.19</v>
          </cell>
        </row>
        <row r="38">
          <cell r="B38" t="str">
            <v>50037</v>
          </cell>
          <cell r="D38" t="str">
            <v>REMOÇÃO DE BUEIROS EXISTENTE</v>
          </cell>
          <cell r="F38" t="str">
            <v>M</v>
          </cell>
          <cell r="G38">
            <v>25.31</v>
          </cell>
        </row>
        <row r="39">
          <cell r="B39" t="str">
            <v>50038</v>
          </cell>
          <cell r="D39" t="str">
            <v>DEFENSA SEMI-MALEÁVEL SIMPLES (FORN. / IMPL.)</v>
          </cell>
          <cell r="F39" t="str">
            <v>M</v>
          </cell>
          <cell r="G39">
            <v>109.07</v>
          </cell>
        </row>
        <row r="40">
          <cell r="B40" t="str">
            <v>50039</v>
          </cell>
          <cell r="D40" t="str">
            <v>ANCORAGEM DEFENSA SEMI-MALEÁVEL SIMPLES (FORN. / IMPL.)</v>
          </cell>
          <cell r="F40" t="str">
            <v>M</v>
          </cell>
          <cell r="G40">
            <v>247.01</v>
          </cell>
        </row>
        <row r="41">
          <cell r="B41" t="str">
            <v>50040</v>
          </cell>
          <cell r="D41" t="str">
            <v>DEFENSA SEMI-MALEÁVEL SIMPLES</v>
          </cell>
          <cell r="F41" t="str">
            <v>M</v>
          </cell>
          <cell r="G41">
            <v>125</v>
          </cell>
        </row>
        <row r="42">
          <cell r="B42" t="str">
            <v>50041</v>
          </cell>
          <cell r="D42" t="str">
            <v>CIMENTO PORTLAND CP-32</v>
          </cell>
          <cell r="F42" t="str">
            <v>KG</v>
          </cell>
          <cell r="G42">
            <v>0.26</v>
          </cell>
        </row>
        <row r="43">
          <cell r="B43" t="str">
            <v>50042</v>
          </cell>
          <cell r="D43" t="str">
            <v>BASE DE BRITA GRADUADA</v>
          </cell>
          <cell r="F43" t="str">
            <v>M3</v>
          </cell>
          <cell r="G43">
            <v>34.54</v>
          </cell>
        </row>
        <row r="44">
          <cell r="B44" t="str">
            <v>50043</v>
          </cell>
          <cell r="D44" t="str">
            <v>USINAGEM DE BRITA GRADUADA</v>
          </cell>
          <cell r="F44" t="str">
            <v>M3</v>
          </cell>
          <cell r="G44">
            <v>34.54</v>
          </cell>
        </row>
        <row r="45">
          <cell r="B45" t="str">
            <v>50044</v>
          </cell>
          <cell r="D45" t="str">
            <v>BRITA PRODUZIDA EM CENTRAL DE BRITAGEM 80M3/H</v>
          </cell>
          <cell r="F45" t="str">
            <v>M3</v>
          </cell>
          <cell r="G45">
            <v>22.43</v>
          </cell>
        </row>
        <row r="46">
          <cell r="B46" t="str">
            <v>50045</v>
          </cell>
          <cell r="D46" t="str">
            <v>ROCHA P/ BRITAGEM C/ PERFUR. SOBRE ESTEIRA</v>
          </cell>
          <cell r="F46" t="str">
            <v>M3</v>
          </cell>
          <cell r="G46">
            <v>21.18</v>
          </cell>
        </row>
        <row r="47">
          <cell r="B47" t="str">
            <v>50046</v>
          </cell>
          <cell r="D47" t="str">
            <v>SÉRIE DE BROCAS S-12 D=22MM</v>
          </cell>
          <cell r="F47" t="str">
            <v>UNID.</v>
          </cell>
          <cell r="G47">
            <v>2975</v>
          </cell>
        </row>
        <row r="48">
          <cell r="B48" t="str">
            <v>50047</v>
          </cell>
          <cell r="D48" t="str">
            <v>DINAMITE A 60% (GELATINA ESPECIAL)</v>
          </cell>
          <cell r="F48" t="str">
            <v>KG</v>
          </cell>
          <cell r="G48">
            <v>4.13</v>
          </cell>
        </row>
        <row r="49">
          <cell r="B49" t="str">
            <v>50048</v>
          </cell>
          <cell r="D49" t="str">
            <v>ESPOLETA COMUM N.8</v>
          </cell>
          <cell r="F49" t="str">
            <v>UNID.</v>
          </cell>
          <cell r="G49">
            <v>0.68</v>
          </cell>
        </row>
        <row r="50">
          <cell r="B50" t="str">
            <v>50049</v>
          </cell>
          <cell r="D50" t="str">
            <v>CORDEL DETONANTE NP 10</v>
          </cell>
          <cell r="F50" t="str">
            <v>M</v>
          </cell>
          <cell r="G50">
            <v>0.48</v>
          </cell>
        </row>
        <row r="51">
          <cell r="B51" t="str">
            <v>50050</v>
          </cell>
          <cell r="D51" t="str">
            <v>RETARDADOR DE CORDEL</v>
          </cell>
          <cell r="F51" t="str">
            <v>UNID.</v>
          </cell>
          <cell r="G51">
            <v>5.86</v>
          </cell>
        </row>
        <row r="52">
          <cell r="B52" t="str">
            <v>50051</v>
          </cell>
          <cell r="D52" t="str">
            <v>ESTOPIM</v>
          </cell>
          <cell r="F52" t="str">
            <v>M</v>
          </cell>
          <cell r="G52">
            <v>0.56999999999999995</v>
          </cell>
        </row>
        <row r="53">
          <cell r="B53" t="str">
            <v>50052</v>
          </cell>
          <cell r="D53" t="str">
            <v>HASTE PARA PERFURATRIZ DE ESTEIRA</v>
          </cell>
          <cell r="F53" t="str">
            <v>UNID.</v>
          </cell>
          <cell r="G53">
            <v>541.44000000000005</v>
          </cell>
        </row>
        <row r="54">
          <cell r="B54" t="str">
            <v>50053</v>
          </cell>
          <cell r="D54" t="str">
            <v>LUVA PARA PERFURATRIZ DE ESTEIRA</v>
          </cell>
          <cell r="F54" t="str">
            <v>UNID.</v>
          </cell>
          <cell r="G54">
            <v>139.19999999999999</v>
          </cell>
        </row>
        <row r="55">
          <cell r="B55" t="str">
            <v>50054</v>
          </cell>
          <cell r="D55" t="str">
            <v>PUNHO PARA PERFURATRIZ DE ESTEIRA</v>
          </cell>
          <cell r="F55" t="str">
            <v>UNID.</v>
          </cell>
          <cell r="G55">
            <v>405.12</v>
          </cell>
        </row>
        <row r="56">
          <cell r="B56" t="str">
            <v>50057</v>
          </cell>
          <cell r="D56" t="str">
            <v>ESCAVAÇÃO MECÂNICA DA BASE</v>
          </cell>
          <cell r="F56" t="str">
            <v>M3</v>
          </cell>
          <cell r="G56">
            <v>3.9</v>
          </cell>
        </row>
        <row r="57">
          <cell r="B57" t="str">
            <v>50058</v>
          </cell>
          <cell r="D57" t="str">
            <v>REMOÇÃO DA CAPA ASFÁLTICA (1)</v>
          </cell>
          <cell r="F57" t="str">
            <v>M3</v>
          </cell>
          <cell r="G57">
            <v>112.07</v>
          </cell>
        </row>
        <row r="58">
          <cell r="B58" t="str">
            <v>50059</v>
          </cell>
          <cell r="D58" t="str">
            <v>DEMOLIÇÃO DE DISPOSITIVOS DE CONCRETO SIMPLES</v>
          </cell>
          <cell r="F58" t="str">
            <v>M3</v>
          </cell>
          <cell r="G58">
            <v>70.790000000000006</v>
          </cell>
        </row>
        <row r="59">
          <cell r="B59" t="str">
            <v>50060</v>
          </cell>
          <cell r="D59" t="str">
            <v>AREIA EXTRAÍDA</v>
          </cell>
          <cell r="F59" t="str">
            <v>M3</v>
          </cell>
          <cell r="G59">
            <v>14.21</v>
          </cell>
        </row>
        <row r="60">
          <cell r="B60" t="str">
            <v>50061</v>
          </cell>
          <cell r="D60" t="str">
            <v>ESPALHAMENTO DE MATERIAL</v>
          </cell>
          <cell r="F60" t="str">
            <v>M3</v>
          </cell>
          <cell r="G60">
            <v>1.53</v>
          </cell>
        </row>
        <row r="61">
          <cell r="B61" t="str">
            <v>50062</v>
          </cell>
          <cell r="D61" t="str">
            <v>USINAGEM DE SOLO-CIMENTO</v>
          </cell>
          <cell r="F61" t="str">
            <v>M3</v>
          </cell>
          <cell r="G61">
            <v>42.129999999999995</v>
          </cell>
        </row>
        <row r="62">
          <cell r="B62" t="str">
            <v>50063</v>
          </cell>
          <cell r="D62" t="str">
            <v>BITS</v>
          </cell>
          <cell r="F62" t="str">
            <v>UNID.</v>
          </cell>
          <cell r="G62">
            <v>570</v>
          </cell>
        </row>
        <row r="63">
          <cell r="B63" t="str">
            <v>50064</v>
          </cell>
          <cell r="D63" t="str">
            <v>PORTA DENTE PARA FRESADORA 1000 DC</v>
          </cell>
          <cell r="F63" t="str">
            <v>UNID.</v>
          </cell>
          <cell r="G63">
            <v>35</v>
          </cell>
        </row>
        <row r="64">
          <cell r="B64" t="str">
            <v>50065</v>
          </cell>
          <cell r="D64" t="str">
            <v>AGENTE DE RECICLAGEM ARE-1 / ARE-250</v>
          </cell>
          <cell r="F64" t="str">
            <v>T</v>
          </cell>
          <cell r="G64">
            <v>1900</v>
          </cell>
        </row>
        <row r="65">
          <cell r="B65" t="str">
            <v>50066</v>
          </cell>
          <cell r="D65" t="str">
            <v>ANCORAGEM DEFENSA SEMI-MALEÁVEL SIMPLES</v>
          </cell>
          <cell r="F65" t="str">
            <v>M</v>
          </cell>
          <cell r="G65">
            <v>230</v>
          </cell>
        </row>
      </sheetData>
      <sheetData sheetId="6" refreshError="1">
        <row r="4">
          <cell r="C4" t="str">
            <v>60001</v>
          </cell>
          <cell r="E4" t="str">
            <v xml:space="preserve">AREIA </v>
          </cell>
          <cell r="F4" t="str">
            <v>T.KM</v>
          </cell>
          <cell r="G4">
            <v>0.28000000000000003</v>
          </cell>
          <cell r="H4">
            <v>20</v>
          </cell>
        </row>
        <row r="5">
          <cell r="C5" t="str">
            <v>60002</v>
          </cell>
          <cell r="E5" t="str">
            <v>AREIA ( AREAL - USINA )</v>
          </cell>
          <cell r="F5" t="str">
            <v>T.KM</v>
          </cell>
          <cell r="G5">
            <v>0.28000000000000003</v>
          </cell>
          <cell r="H5">
            <v>20</v>
          </cell>
        </row>
        <row r="6">
          <cell r="C6" t="str">
            <v>60003</v>
          </cell>
          <cell r="E6" t="str">
            <v xml:space="preserve">BRITA </v>
          </cell>
          <cell r="F6" t="str">
            <v>T.KM</v>
          </cell>
          <cell r="G6">
            <v>0.28000000000000003</v>
          </cell>
          <cell r="H6">
            <v>20</v>
          </cell>
        </row>
        <row r="7">
          <cell r="C7" t="str">
            <v>60004</v>
          </cell>
          <cell r="E7" t="str">
            <v>BRITA ( PED - USINA )</v>
          </cell>
          <cell r="F7" t="str">
            <v>T.KM</v>
          </cell>
          <cell r="G7">
            <v>0.28000000000000003</v>
          </cell>
          <cell r="H7">
            <v>5</v>
          </cell>
        </row>
        <row r="8">
          <cell r="C8" t="str">
            <v>60005</v>
          </cell>
          <cell r="E8" t="str">
            <v>BRITA COMERCIAL</v>
          </cell>
          <cell r="F8" t="str">
            <v>T.KM</v>
          </cell>
          <cell r="G8">
            <v>0.28000000000000003</v>
          </cell>
          <cell r="H8">
            <v>20</v>
          </cell>
        </row>
        <row r="9">
          <cell r="C9" t="str">
            <v>60006</v>
          </cell>
          <cell r="E9" t="str">
            <v>BRITA DE USINA</v>
          </cell>
          <cell r="F9" t="str">
            <v>T.KM</v>
          </cell>
          <cell r="G9">
            <v>0.28000000000000003</v>
          </cell>
          <cell r="H9">
            <v>25</v>
          </cell>
        </row>
        <row r="10">
          <cell r="C10" t="str">
            <v>60007</v>
          </cell>
          <cell r="E10" t="str">
            <v xml:space="preserve">CBUQ </v>
          </cell>
          <cell r="F10" t="str">
            <v>T.KM</v>
          </cell>
          <cell r="G10">
            <v>0.37</v>
          </cell>
          <cell r="H10">
            <v>25</v>
          </cell>
        </row>
        <row r="11">
          <cell r="C11" t="str">
            <v>60008</v>
          </cell>
          <cell r="E11" t="str">
            <v>CIMENTO PORTLAND CP-32</v>
          </cell>
          <cell r="F11" t="str">
            <v>T.KM</v>
          </cell>
          <cell r="G11">
            <v>0.2</v>
          </cell>
          <cell r="H11">
            <v>50</v>
          </cell>
        </row>
        <row r="12">
          <cell r="C12" t="str">
            <v>60009</v>
          </cell>
          <cell r="E12" t="str">
            <v>MATERIAL DE JAZIDA</v>
          </cell>
          <cell r="F12" t="str">
            <v>T.KM</v>
          </cell>
          <cell r="G12">
            <v>0.37</v>
          </cell>
          <cell r="H12">
            <v>10</v>
          </cell>
        </row>
        <row r="13">
          <cell r="C13" t="str">
            <v>60010</v>
          </cell>
          <cell r="E13" t="str">
            <v>FILLER</v>
          </cell>
          <cell r="F13" t="str">
            <v>T.KM</v>
          </cell>
          <cell r="G13">
            <v>0.2</v>
          </cell>
          <cell r="H13">
            <v>50</v>
          </cell>
        </row>
        <row r="14">
          <cell r="C14" t="str">
            <v>60011</v>
          </cell>
          <cell r="E14" t="str">
            <v>MATERIAL DE BASE</v>
          </cell>
          <cell r="F14" t="str">
            <v>T.KM</v>
          </cell>
          <cell r="G14">
            <v>0.28000000000000003</v>
          </cell>
          <cell r="H14">
            <v>5</v>
          </cell>
        </row>
        <row r="15">
          <cell r="C15" t="str">
            <v>60012</v>
          </cell>
          <cell r="E15" t="str">
            <v>MATERIAL DE JAZIDA</v>
          </cell>
          <cell r="F15" t="str">
            <v>T.KM</v>
          </cell>
          <cell r="G15">
            <v>0.28000000000000003</v>
          </cell>
          <cell r="H15">
            <v>10</v>
          </cell>
        </row>
        <row r="16">
          <cell r="C16" t="str">
            <v>60013</v>
          </cell>
          <cell r="E16" t="str">
            <v>MATERIAL RETIRADO DA PISTA</v>
          </cell>
          <cell r="F16" t="str">
            <v>T.KM</v>
          </cell>
          <cell r="G16">
            <v>0.28000000000000003</v>
          </cell>
          <cell r="H16">
            <v>5</v>
          </cell>
        </row>
        <row r="17">
          <cell r="C17" t="str">
            <v>60014</v>
          </cell>
          <cell r="E17" t="str">
            <v>MISTURA BETUMINOSA</v>
          </cell>
          <cell r="F17" t="str">
            <v>T.KM</v>
          </cell>
          <cell r="G17">
            <v>0.37</v>
          </cell>
          <cell r="H17">
            <v>50</v>
          </cell>
        </row>
        <row r="18">
          <cell r="C18" t="str">
            <v>60015</v>
          </cell>
          <cell r="E18" t="str">
            <v>PEDRISCO</v>
          </cell>
          <cell r="F18" t="str">
            <v>T.KM</v>
          </cell>
          <cell r="G18">
            <v>0.28000000000000003</v>
          </cell>
          <cell r="H18">
            <v>20</v>
          </cell>
        </row>
        <row r="19">
          <cell r="C19" t="str">
            <v>60016</v>
          </cell>
          <cell r="E19" t="str">
            <v>CAP - 20</v>
          </cell>
          <cell r="F19" t="str">
            <v>T.KM</v>
          </cell>
          <cell r="G19">
            <v>0.21</v>
          </cell>
        </row>
        <row r="20">
          <cell r="C20" t="str">
            <v>60017</v>
          </cell>
          <cell r="E20" t="str">
            <v>TRANSP. COMERCIAL DE AREIA</v>
          </cell>
          <cell r="F20" t="str">
            <v>T.KM</v>
          </cell>
          <cell r="G20">
            <v>0.28000000000000003</v>
          </cell>
          <cell r="H20">
            <v>20</v>
          </cell>
        </row>
        <row r="21">
          <cell r="C21" t="str">
            <v>60018</v>
          </cell>
          <cell r="E21" t="str">
            <v xml:space="preserve">TRANSP. COMERCIAL DE BRITA </v>
          </cell>
          <cell r="F21" t="str">
            <v>T.KM</v>
          </cell>
          <cell r="G21">
            <v>0.28000000000000003</v>
          </cell>
          <cell r="H21">
            <v>20</v>
          </cell>
        </row>
        <row r="22">
          <cell r="C22" t="str">
            <v>60019</v>
          </cell>
          <cell r="E22" t="str">
            <v>LOCAL C/ CAM. BASC. ROD. PAV.</v>
          </cell>
          <cell r="F22" t="str">
            <v>T.KM</v>
          </cell>
          <cell r="G22">
            <v>0.37</v>
          </cell>
          <cell r="H22">
            <v>15</v>
          </cell>
        </row>
        <row r="23">
          <cell r="C23" t="str">
            <v>60020</v>
          </cell>
          <cell r="E23" t="str">
            <v>LOCAL C/ CAM. BASC. ROD.NAO PAV.</v>
          </cell>
          <cell r="F23" t="str">
            <v>T.KM</v>
          </cell>
          <cell r="G23">
            <v>0.47</v>
          </cell>
          <cell r="H23">
            <v>5</v>
          </cell>
        </row>
        <row r="24">
          <cell r="C24" t="str">
            <v>60021</v>
          </cell>
          <cell r="E24" t="str">
            <v>USIN. DE SOLO-BRITA / SOLO-CIMENTO</v>
          </cell>
          <cell r="F24" t="str">
            <v>T.KM</v>
          </cell>
          <cell r="G24">
            <v>0.3</v>
          </cell>
          <cell r="H24">
            <v>25</v>
          </cell>
        </row>
        <row r="25">
          <cell r="C25" t="str">
            <v>60022</v>
          </cell>
          <cell r="E25" t="str">
            <v>MATERIAL DEMOLIDO</v>
          </cell>
          <cell r="F25" t="str">
            <v>T/M</v>
          </cell>
          <cell r="G25">
            <v>0.4</v>
          </cell>
          <cell r="H25">
            <v>15</v>
          </cell>
        </row>
        <row r="26">
          <cell r="C26" t="str">
            <v>60023</v>
          </cell>
          <cell r="E26" t="str">
            <v>USINAGEM DE BRITA GRAD. (USINA - PISTA)</v>
          </cell>
          <cell r="F26" t="str">
            <v>T.KM</v>
          </cell>
          <cell r="G26">
            <v>0.3</v>
          </cell>
          <cell r="H26">
            <v>30</v>
          </cell>
        </row>
        <row r="27">
          <cell r="C27" t="str">
            <v>60024</v>
          </cell>
          <cell r="E27" t="str">
            <v>MATERIAL ESCAVADO</v>
          </cell>
          <cell r="F27" t="str">
            <v>T/KM</v>
          </cell>
          <cell r="G27">
            <v>0.28000000000000003</v>
          </cell>
          <cell r="H27">
            <v>10</v>
          </cell>
        </row>
        <row r="28">
          <cell r="C28" t="str">
            <v>60025</v>
          </cell>
          <cell r="E28" t="str">
            <v>TRANSP. DE MAT. FRESAGEM</v>
          </cell>
          <cell r="F28" t="str">
            <v>T/KM</v>
          </cell>
          <cell r="G28">
            <v>0.28000000000000003</v>
          </cell>
          <cell r="H28">
            <v>12</v>
          </cell>
        </row>
      </sheetData>
      <sheetData sheetId="7" refreshError="1">
        <row r="4">
          <cell r="B4" t="str">
            <v>70001</v>
          </cell>
          <cell r="D4" t="str">
            <v>AQUISIÇÃO CAP -20</v>
          </cell>
          <cell r="E4" t="str">
            <v>T</v>
          </cell>
          <cell r="F4">
            <v>1104.96</v>
          </cell>
        </row>
        <row r="5">
          <cell r="B5" t="str">
            <v>70002</v>
          </cell>
          <cell r="D5" t="str">
            <v>AQUISIÇÃO CAP -20 C/ ASFALTO-BORRACHA</v>
          </cell>
          <cell r="E5" t="str">
            <v>T</v>
          </cell>
          <cell r="F5">
            <v>1335.1679999999999</v>
          </cell>
        </row>
        <row r="6">
          <cell r="B6" t="str">
            <v>70003</v>
          </cell>
          <cell r="D6" t="str">
            <v>AQUISIÇÃO CM-30</v>
          </cell>
          <cell r="E6" t="str">
            <v>T</v>
          </cell>
          <cell r="F6">
            <v>1730.1407999999999</v>
          </cell>
        </row>
        <row r="7">
          <cell r="B7" t="str">
            <v>70004</v>
          </cell>
          <cell r="D7" t="str">
            <v>AQUISIÇÃO EMULSÃO C/3,4% DE POLÍMEROS</v>
          </cell>
          <cell r="E7" t="str">
            <v>T</v>
          </cell>
          <cell r="F7">
            <v>1700.0927999999999</v>
          </cell>
        </row>
        <row r="8">
          <cell r="B8" t="str">
            <v>70005</v>
          </cell>
          <cell r="D8" t="str">
            <v>AQUISIÇÃO EMULSÃO RR-1C</v>
          </cell>
          <cell r="E8" t="str">
            <v>T</v>
          </cell>
          <cell r="F8">
            <v>805.81439999999998</v>
          </cell>
        </row>
        <row r="9">
          <cell r="B9" t="str">
            <v>70006</v>
          </cell>
          <cell r="D9" t="str">
            <v>AQUISIÇÃO EMULSÃO RR-2C</v>
          </cell>
          <cell r="E9" t="str">
            <v>T</v>
          </cell>
          <cell r="F9">
            <v>858.05759999999987</v>
          </cell>
        </row>
        <row r="10">
          <cell r="B10" t="str">
            <v>70007</v>
          </cell>
          <cell r="D10" t="str">
            <v>TRANSPORTE CAP - 20</v>
          </cell>
          <cell r="E10" t="str">
            <v>T</v>
          </cell>
          <cell r="F10">
            <v>65.865600000000001</v>
          </cell>
        </row>
        <row r="11">
          <cell r="B11" t="str">
            <v>70008</v>
          </cell>
          <cell r="D11" t="str">
            <v>TRANSPORTE CM-30</v>
          </cell>
          <cell r="E11" t="str">
            <v>T</v>
          </cell>
          <cell r="F11">
            <v>65.865600000000001</v>
          </cell>
        </row>
        <row r="12">
          <cell r="B12" t="str">
            <v>70009</v>
          </cell>
          <cell r="D12" t="str">
            <v>TRANSPORTE EMULSÃO C/3,4% DE POLÍMEROS</v>
          </cell>
          <cell r="E12" t="str">
            <v>T</v>
          </cell>
          <cell r="F12">
            <v>65.865600000000001</v>
          </cell>
        </row>
        <row r="13">
          <cell r="B13" t="str">
            <v>70010</v>
          </cell>
          <cell r="D13" t="str">
            <v>TRANSPORTE EMULSÃO RR-1C</v>
          </cell>
          <cell r="E13" t="str">
            <v>T</v>
          </cell>
          <cell r="F13">
            <v>65.865600000000001</v>
          </cell>
        </row>
        <row r="14">
          <cell r="B14" t="str">
            <v>70011</v>
          </cell>
          <cell r="D14" t="str">
            <v>TRANSPORTE EMULSÃO RR-2C</v>
          </cell>
          <cell r="E14" t="str">
            <v>T</v>
          </cell>
          <cell r="F14">
            <v>65.865600000000001</v>
          </cell>
        </row>
        <row r="15">
          <cell r="B15" t="str">
            <v>70012</v>
          </cell>
          <cell r="D15" t="str">
            <v>TRANSPORTE CAP -20 C/ ASFALTO-BORRACHA</v>
          </cell>
          <cell r="E15" t="str">
            <v>T</v>
          </cell>
          <cell r="F15">
            <v>65.865600000000001</v>
          </cell>
        </row>
        <row r="16">
          <cell r="B16" t="str">
            <v>70013</v>
          </cell>
          <cell r="D16" t="str">
            <v>AGENTE DE RECICLAGEM ARE-1 / ARE-250</v>
          </cell>
          <cell r="E16" t="str">
            <v>T</v>
          </cell>
          <cell r="F16">
            <v>1860</v>
          </cell>
        </row>
        <row r="17">
          <cell r="B17" t="str">
            <v>70014</v>
          </cell>
          <cell r="D17" t="str">
            <v>TRANSPORTE AGENTE DE RECICLAGEM ARE-1 / ARE-250</v>
          </cell>
          <cell r="E17" t="str">
            <v>T</v>
          </cell>
          <cell r="F17">
            <v>65.865600000000001</v>
          </cell>
        </row>
        <row r="18">
          <cell r="B18" t="str">
            <v>70015</v>
          </cell>
          <cell r="D18" t="str">
            <v>AQUISIÇÃO CAP-20 C/ POLÍMEROS</v>
          </cell>
          <cell r="E18" t="str">
            <v>T</v>
          </cell>
          <cell r="F18">
            <v>1739.42</v>
          </cell>
        </row>
        <row r="19">
          <cell r="B19" t="str">
            <v>70016</v>
          </cell>
          <cell r="D19" t="str">
            <v>TRANSPORTE CAP-20 C/ POLÍMERO</v>
          </cell>
          <cell r="E19" t="str">
            <v>T</v>
          </cell>
          <cell r="F19">
            <v>65.865600000000001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37"/>
  <sheetViews>
    <sheetView showGridLines="0" tabSelected="1" topLeftCell="AI1" zoomScale="85" zoomScaleNormal="85" workbookViewId="0">
      <selection activeCell="AS4" sqref="AS4:AS29"/>
    </sheetView>
  </sheetViews>
  <sheetFormatPr defaultRowHeight="15" outlineLevelCol="1" x14ac:dyDescent="0.25"/>
  <cols>
    <col min="1" max="1" width="6.5703125" style="1" customWidth="1"/>
    <col min="2" max="2" width="13.7109375" style="1" customWidth="1"/>
    <col min="3" max="3" width="87.5703125" style="1" customWidth="1"/>
    <col min="4" max="4" width="13.7109375" style="1" customWidth="1"/>
    <col min="5" max="5" width="14.7109375" style="1" customWidth="1"/>
    <col min="6" max="6" width="13.5703125" style="1" customWidth="1"/>
    <col min="7" max="7" width="15.42578125" style="1" bestFit="1" customWidth="1"/>
    <col min="8" max="8" width="13.28515625" style="1" bestFit="1" customWidth="1"/>
    <col min="9" max="11" width="11.7109375" style="2" customWidth="1" outlineLevel="1"/>
    <col min="12" max="33" width="12.7109375" style="2" customWidth="1" outlineLevel="1"/>
    <col min="34" max="34" width="11.7109375" style="2" customWidth="1" outlineLevel="1"/>
    <col min="35" max="35" width="13.28515625" style="2" customWidth="1" outlineLevel="1"/>
    <col min="36" max="37" width="11.7109375" style="2" customWidth="1" outlineLevel="1"/>
    <col min="38" max="40" width="11.7109375" style="2" customWidth="1"/>
    <col min="41" max="41" width="13.140625" style="2" customWidth="1"/>
    <col min="42" max="42" width="11.7109375" style="1" customWidth="1"/>
    <col min="43" max="54" width="14.28515625" style="2" customWidth="1"/>
    <col min="55" max="62" width="15.28515625" style="2" customWidth="1"/>
    <col min="63" max="63" width="9.140625" style="2"/>
    <col min="64" max="64" width="14.28515625" style="2" bestFit="1" customWidth="1"/>
    <col min="65" max="16384" width="9.140625" style="2"/>
  </cols>
  <sheetData>
    <row r="1" spans="1:58" ht="15.75" thickBot="1" x14ac:dyDescent="0.3"/>
    <row r="2" spans="1:58" s="7" customFormat="1" ht="15.75" thickBot="1" x14ac:dyDescent="0.3">
      <c r="A2" s="3"/>
      <c r="B2" s="3"/>
      <c r="C2" s="3"/>
      <c r="D2" s="3"/>
      <c r="E2" s="3"/>
      <c r="F2" s="3"/>
      <c r="G2" s="4"/>
      <c r="H2" s="3"/>
      <c r="I2" s="5" t="s">
        <v>24</v>
      </c>
      <c r="J2" s="5" t="s">
        <v>24</v>
      </c>
      <c r="K2" s="5" t="s">
        <v>24</v>
      </c>
      <c r="L2" s="5" t="s">
        <v>24</v>
      </c>
      <c r="M2" s="5" t="s">
        <v>24</v>
      </c>
      <c r="N2" s="5" t="s">
        <v>24</v>
      </c>
      <c r="O2" s="5" t="s">
        <v>24</v>
      </c>
      <c r="P2" s="5" t="s">
        <v>24</v>
      </c>
      <c r="Q2" s="5" t="s">
        <v>24</v>
      </c>
      <c r="R2" s="5" t="s">
        <v>24</v>
      </c>
      <c r="S2" s="5" t="s">
        <v>24</v>
      </c>
      <c r="T2" s="5" t="s">
        <v>24</v>
      </c>
      <c r="U2" s="5" t="s">
        <v>24</v>
      </c>
      <c r="V2" s="5" t="s">
        <v>24</v>
      </c>
      <c r="W2" s="5" t="s">
        <v>24</v>
      </c>
      <c r="X2" s="5" t="s">
        <v>24</v>
      </c>
      <c r="Y2" s="5" t="s">
        <v>24</v>
      </c>
      <c r="Z2" s="5" t="s">
        <v>24</v>
      </c>
      <c r="AA2" s="5" t="s">
        <v>24</v>
      </c>
      <c r="AB2" s="5" t="s">
        <v>24</v>
      </c>
      <c r="AC2" s="5" t="s">
        <v>24</v>
      </c>
      <c r="AD2" s="5" t="s">
        <v>24</v>
      </c>
      <c r="AE2" s="5" t="s">
        <v>24</v>
      </c>
      <c r="AF2" s="5" t="s">
        <v>24</v>
      </c>
      <c r="AG2" s="5" t="s">
        <v>24</v>
      </c>
      <c r="AH2" s="3"/>
      <c r="AI2" s="6"/>
      <c r="AJ2" s="3"/>
      <c r="AK2" s="3"/>
      <c r="AL2" s="3"/>
      <c r="AM2" s="5" t="s">
        <v>0</v>
      </c>
      <c r="AN2" s="5" t="s">
        <v>0</v>
      </c>
      <c r="AO2" s="5" t="s">
        <v>0</v>
      </c>
      <c r="AP2" s="5" t="s">
        <v>0</v>
      </c>
      <c r="AQ2" s="5" t="s">
        <v>0</v>
      </c>
      <c r="AR2" s="5" t="s">
        <v>0</v>
      </c>
      <c r="AS2" s="5" t="s">
        <v>0</v>
      </c>
      <c r="AT2" s="5" t="s">
        <v>0</v>
      </c>
      <c r="AU2" s="5" t="s">
        <v>0</v>
      </c>
      <c r="AV2" s="5" t="s">
        <v>0</v>
      </c>
      <c r="AW2" s="5" t="s">
        <v>0</v>
      </c>
      <c r="AX2" s="5" t="s">
        <v>0</v>
      </c>
      <c r="AY2" s="5" t="s">
        <v>0</v>
      </c>
      <c r="AZ2" s="5" t="s">
        <v>0</v>
      </c>
      <c r="BA2" s="5" t="s">
        <v>0</v>
      </c>
      <c r="BB2" s="5" t="s">
        <v>0</v>
      </c>
    </row>
    <row r="3" spans="1:58" s="12" customFormat="1" ht="19.5" thickBot="1" x14ac:dyDescent="0.35">
      <c r="A3" s="8"/>
      <c r="B3" s="9" t="s">
        <v>25</v>
      </c>
      <c r="C3" s="10"/>
      <c r="D3" s="10"/>
      <c r="E3" s="10"/>
      <c r="F3" s="10"/>
      <c r="G3" s="11"/>
      <c r="H3" s="8"/>
      <c r="I3" s="5">
        <v>1</v>
      </c>
      <c r="J3" s="5">
        <v>2</v>
      </c>
      <c r="K3" s="5">
        <v>3</v>
      </c>
      <c r="L3" s="5">
        <v>4</v>
      </c>
      <c r="M3" s="5">
        <v>5</v>
      </c>
      <c r="N3" s="5">
        <v>6</v>
      </c>
      <c r="O3" s="5">
        <v>7</v>
      </c>
      <c r="P3" s="5">
        <v>8</v>
      </c>
      <c r="Q3" s="5">
        <v>9</v>
      </c>
      <c r="R3" s="5">
        <v>10</v>
      </c>
      <c r="S3" s="5">
        <v>11</v>
      </c>
      <c r="T3" s="5">
        <v>12</v>
      </c>
      <c r="U3" s="5">
        <v>13</v>
      </c>
      <c r="V3" s="5">
        <v>14</v>
      </c>
      <c r="W3" s="5">
        <v>15</v>
      </c>
      <c r="X3" s="5">
        <v>16</v>
      </c>
      <c r="Y3" s="5">
        <v>17</v>
      </c>
      <c r="Z3" s="5">
        <v>18</v>
      </c>
      <c r="AA3" s="5">
        <v>19</v>
      </c>
      <c r="AB3" s="5">
        <v>20</v>
      </c>
      <c r="AC3" s="5">
        <v>21</v>
      </c>
      <c r="AD3" s="5">
        <v>22</v>
      </c>
      <c r="AE3" s="5">
        <v>23</v>
      </c>
      <c r="AF3" s="5">
        <v>24</v>
      </c>
      <c r="AG3" s="5">
        <v>25</v>
      </c>
      <c r="AH3" s="8"/>
      <c r="AI3" s="6"/>
      <c r="AJ3" s="8"/>
      <c r="AK3" s="8"/>
      <c r="AL3" s="8"/>
      <c r="AM3" s="5">
        <v>1</v>
      </c>
      <c r="AN3" s="5">
        <v>2</v>
      </c>
      <c r="AO3" s="5">
        <v>3</v>
      </c>
      <c r="AP3" s="5">
        <v>4</v>
      </c>
      <c r="AQ3" s="5">
        <v>5</v>
      </c>
      <c r="AR3" s="5">
        <v>6</v>
      </c>
      <c r="AS3" s="5">
        <v>7</v>
      </c>
      <c r="AT3" s="5">
        <v>8</v>
      </c>
      <c r="AU3" s="5">
        <v>9</v>
      </c>
      <c r="AV3" s="5">
        <v>10</v>
      </c>
      <c r="AW3" s="5">
        <v>11</v>
      </c>
      <c r="AX3" s="5">
        <v>12</v>
      </c>
      <c r="AY3" s="5">
        <v>13</v>
      </c>
      <c r="AZ3" s="5">
        <v>14</v>
      </c>
      <c r="BA3" s="5">
        <v>15</v>
      </c>
      <c r="BB3" s="5">
        <v>16</v>
      </c>
    </row>
    <row r="4" spans="1:58" s="12" customFormat="1" ht="19.5" thickBot="1" x14ac:dyDescent="0.35">
      <c r="A4" s="8"/>
      <c r="B4" s="9" t="s">
        <v>26</v>
      </c>
      <c r="C4" s="10"/>
      <c r="D4" s="10"/>
      <c r="E4" s="10"/>
      <c r="F4" s="10"/>
      <c r="G4" s="11"/>
      <c r="H4" s="8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 t="s">
        <v>57</v>
      </c>
      <c r="U4" s="13" t="s">
        <v>57</v>
      </c>
      <c r="V4" s="13" t="s">
        <v>57</v>
      </c>
      <c r="W4" s="13" t="s">
        <v>58</v>
      </c>
      <c r="X4" s="13" t="s">
        <v>59</v>
      </c>
      <c r="Y4" s="13" t="s">
        <v>60</v>
      </c>
      <c r="Z4" s="13" t="s">
        <v>61</v>
      </c>
      <c r="AA4" s="13" t="s">
        <v>61</v>
      </c>
      <c r="AB4" s="13" t="s">
        <v>62</v>
      </c>
      <c r="AC4" s="13" t="s">
        <v>63</v>
      </c>
      <c r="AD4" s="13" t="s">
        <v>63</v>
      </c>
      <c r="AE4" s="13" t="s">
        <v>64</v>
      </c>
      <c r="AF4" s="13" t="s">
        <v>64</v>
      </c>
      <c r="AG4" s="13" t="s">
        <v>65</v>
      </c>
      <c r="AH4" s="8"/>
      <c r="AI4" s="6"/>
      <c r="AJ4" s="8"/>
      <c r="AK4" s="8"/>
      <c r="AL4" s="8"/>
      <c r="AM4" s="13"/>
      <c r="AN4" s="13"/>
      <c r="AO4" s="13"/>
      <c r="AP4" s="13"/>
      <c r="AQ4" s="13"/>
      <c r="AR4" s="13"/>
      <c r="AS4" s="13" t="s">
        <v>76</v>
      </c>
      <c r="AT4" s="13" t="s">
        <v>57</v>
      </c>
      <c r="AU4" s="13" t="s">
        <v>58</v>
      </c>
      <c r="AV4" s="13" t="s">
        <v>59</v>
      </c>
      <c r="AW4" s="13" t="s">
        <v>60</v>
      </c>
      <c r="AX4" s="13" t="s">
        <v>61</v>
      </c>
      <c r="AY4" s="13" t="s">
        <v>62</v>
      </c>
      <c r="AZ4" s="13" t="s">
        <v>63</v>
      </c>
      <c r="BA4" s="13" t="s">
        <v>64</v>
      </c>
      <c r="BB4" s="13" t="s">
        <v>65</v>
      </c>
    </row>
    <row r="5" spans="1:58" x14ac:dyDescent="0.25">
      <c r="B5" s="14" t="s">
        <v>27</v>
      </c>
      <c r="C5" s="15" t="s">
        <v>28</v>
      </c>
      <c r="D5" s="15" t="s">
        <v>29</v>
      </c>
      <c r="E5" s="15" t="s">
        <v>30</v>
      </c>
      <c r="F5" s="15" t="s">
        <v>31</v>
      </c>
      <c r="G5" s="16" t="s">
        <v>32</v>
      </c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"/>
      <c r="AI5" s="6" t="s">
        <v>33</v>
      </c>
      <c r="AJ5" s="18"/>
      <c r="AK5" s="18" t="s">
        <v>34</v>
      </c>
      <c r="AL5" s="1"/>
      <c r="AM5" s="17"/>
      <c r="AN5" s="17"/>
      <c r="AO5" s="17"/>
      <c r="AP5" s="17"/>
      <c r="AQ5" s="17"/>
      <c r="AR5" s="17"/>
      <c r="AS5" s="17"/>
      <c r="AT5" s="17"/>
      <c r="AU5" s="17"/>
      <c r="AV5" s="17"/>
      <c r="AW5" s="17"/>
      <c r="AX5" s="17"/>
      <c r="AY5" s="17"/>
      <c r="AZ5" s="17"/>
      <c r="BA5" s="17"/>
      <c r="BB5" s="17"/>
      <c r="BD5" s="6" t="s">
        <v>35</v>
      </c>
      <c r="BE5" s="19"/>
      <c r="BF5" s="19" t="s">
        <v>34</v>
      </c>
    </row>
    <row r="6" spans="1:58" ht="8.25" customHeight="1" x14ac:dyDescent="0.25">
      <c r="B6" s="20"/>
      <c r="C6" s="21"/>
      <c r="D6" s="21"/>
      <c r="E6" s="22"/>
      <c r="F6" s="23"/>
      <c r="G6" s="24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1"/>
      <c r="AJ6" s="1"/>
      <c r="AK6" s="1"/>
      <c r="AL6" s="1"/>
      <c r="AM6" s="25"/>
      <c r="AN6" s="25"/>
      <c r="AO6" s="25"/>
      <c r="AP6" s="25"/>
      <c r="AQ6" s="25"/>
      <c r="AR6" s="25"/>
      <c r="AS6" s="25"/>
      <c r="AT6" s="25"/>
      <c r="AU6" s="25"/>
      <c r="AV6" s="25"/>
      <c r="AW6" s="25"/>
      <c r="AX6" s="25"/>
      <c r="AY6" s="25"/>
      <c r="AZ6" s="25"/>
      <c r="BA6" s="25"/>
      <c r="BB6" s="25"/>
    </row>
    <row r="7" spans="1:58" ht="15" customHeight="1" x14ac:dyDescent="0.25">
      <c r="B7" s="26">
        <v>1</v>
      </c>
      <c r="C7" s="27" t="s">
        <v>36</v>
      </c>
      <c r="D7" s="28" t="s">
        <v>37</v>
      </c>
      <c r="E7" s="29"/>
      <c r="F7" s="30"/>
      <c r="G7" s="31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>
        <v>4592.0000000000009</v>
      </c>
      <c r="U7" s="32">
        <v>1792.0000000000002</v>
      </c>
      <c r="V7" s="32">
        <v>6636.0000000000291</v>
      </c>
      <c r="W7" s="32">
        <v>83.999999999995239</v>
      </c>
      <c r="X7" s="32">
        <v>840.00000000000011</v>
      </c>
      <c r="Y7" s="32">
        <v>0</v>
      </c>
      <c r="Z7" s="32">
        <v>1176.0000000000002</v>
      </c>
      <c r="AA7" s="32">
        <v>2438.7999999999956</v>
      </c>
      <c r="AB7" s="32">
        <v>1563.1000000000056</v>
      </c>
      <c r="AC7" s="32">
        <v>1260</v>
      </c>
      <c r="AD7" s="32">
        <v>1930.5999999999935</v>
      </c>
      <c r="AE7" s="32">
        <v>1386</v>
      </c>
      <c r="AF7" s="32">
        <v>252</v>
      </c>
      <c r="AG7" s="32">
        <v>5071.5000000000009</v>
      </c>
      <c r="AH7" s="1"/>
      <c r="AI7" s="33">
        <f t="shared" ref="AI7:AI24" si="0">SUM(I7:AG7)</f>
        <v>29022.000000000018</v>
      </c>
      <c r="AJ7" s="18"/>
      <c r="AK7" s="34">
        <f t="shared" ref="AK7:AK24" si="1">E7-AI7</f>
        <v>-29022.000000000018</v>
      </c>
      <c r="AL7" s="1"/>
      <c r="AM7" s="35"/>
      <c r="AN7" s="35"/>
      <c r="AO7" s="35"/>
      <c r="AP7" s="35"/>
      <c r="AQ7" s="35"/>
      <c r="AR7" s="35"/>
      <c r="AS7" s="35">
        <v>7280.0000000000009</v>
      </c>
      <c r="AT7" s="35">
        <v>13020.000000000029</v>
      </c>
      <c r="AU7" s="35">
        <v>83.999999999995239</v>
      </c>
      <c r="AV7" s="35">
        <v>840.00000000000011</v>
      </c>
      <c r="AW7" s="35">
        <v>0</v>
      </c>
      <c r="AX7" s="35">
        <v>3614.7999999999956</v>
      </c>
      <c r="AY7" s="35">
        <v>1563.1000000000056</v>
      </c>
      <c r="AZ7" s="35">
        <v>3190.5999999999935</v>
      </c>
      <c r="BA7" s="35">
        <v>1638</v>
      </c>
      <c r="BB7" s="35">
        <v>5071.5000000000009</v>
      </c>
      <c r="BD7" s="33">
        <f t="shared" ref="BD7:BD14" si="2">SUM(AM7:BB7)</f>
        <v>36302.000000000022</v>
      </c>
      <c r="BE7" s="19"/>
      <c r="BF7" s="33">
        <f t="shared" ref="BF7:BF24" si="3">BD7-AI7</f>
        <v>7280.0000000000036</v>
      </c>
    </row>
    <row r="8" spans="1:58" x14ac:dyDescent="0.25">
      <c r="B8" s="36" t="s">
        <v>38</v>
      </c>
      <c r="C8" s="37" t="s">
        <v>39</v>
      </c>
      <c r="D8" s="37" t="s">
        <v>40</v>
      </c>
      <c r="E8" s="38"/>
      <c r="F8" s="30"/>
      <c r="G8" s="31"/>
      <c r="H8" s="40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>
        <v>137.76000000000002</v>
      </c>
      <c r="U8" s="32">
        <v>53.760000000000005</v>
      </c>
      <c r="V8" s="32">
        <v>199.08000000000087</v>
      </c>
      <c r="W8" s="32">
        <v>2.519999999999857</v>
      </c>
      <c r="X8" s="32">
        <v>25.200000000000003</v>
      </c>
      <c r="Y8" s="32">
        <v>0</v>
      </c>
      <c r="Z8" s="32">
        <v>35.280000000000008</v>
      </c>
      <c r="AA8" s="32">
        <v>73.163999999999859</v>
      </c>
      <c r="AB8" s="32">
        <v>46.893000000000164</v>
      </c>
      <c r="AC8" s="32">
        <v>37.799999999999997</v>
      </c>
      <c r="AD8" s="32">
        <v>57.917999999999807</v>
      </c>
      <c r="AE8" s="32">
        <v>41.58</v>
      </c>
      <c r="AF8" s="32">
        <v>7.56</v>
      </c>
      <c r="AG8" s="32">
        <v>152.14500000000001</v>
      </c>
      <c r="AH8" s="1"/>
      <c r="AI8" s="39">
        <f t="shared" si="0"/>
        <v>870.66000000000054</v>
      </c>
      <c r="AJ8" s="1"/>
      <c r="AK8" s="40">
        <f t="shared" si="1"/>
        <v>-870.66000000000054</v>
      </c>
      <c r="AL8" s="58" t="s">
        <v>66</v>
      </c>
      <c r="AM8" s="35"/>
      <c r="AN8" s="35"/>
      <c r="AO8" s="35"/>
      <c r="AP8" s="35"/>
      <c r="AQ8" s="35"/>
      <c r="AR8" s="35"/>
      <c r="AS8" s="35">
        <v>218.4</v>
      </c>
      <c r="AT8" s="35">
        <v>390.60000000000093</v>
      </c>
      <c r="AU8" s="35">
        <v>2.519999999999857</v>
      </c>
      <c r="AV8" s="35">
        <v>25.200000000000003</v>
      </c>
      <c r="AW8" s="35">
        <v>0</v>
      </c>
      <c r="AX8" s="35">
        <v>108.44399999999987</v>
      </c>
      <c r="AY8" s="35">
        <v>46.893000000000164</v>
      </c>
      <c r="AZ8" s="35">
        <v>95.717999999999805</v>
      </c>
      <c r="BA8" s="35">
        <v>49.14</v>
      </c>
      <c r="BB8" s="35">
        <v>152.14500000000001</v>
      </c>
      <c r="BD8" s="33">
        <f t="shared" si="2"/>
        <v>1089.0600000000006</v>
      </c>
      <c r="BF8" s="33">
        <f t="shared" si="3"/>
        <v>218.40000000000009</v>
      </c>
    </row>
    <row r="9" spans="1:58" x14ac:dyDescent="0.25">
      <c r="B9" s="36" t="s">
        <v>41</v>
      </c>
      <c r="C9" s="37" t="s">
        <v>42</v>
      </c>
      <c r="D9" s="37" t="s">
        <v>37</v>
      </c>
      <c r="E9" s="38"/>
      <c r="F9" s="30"/>
      <c r="G9" s="31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>
        <v>4592.0000000000009</v>
      </c>
      <c r="U9" s="32">
        <v>1792.0000000000002</v>
      </c>
      <c r="V9" s="32">
        <v>6636.0000000000291</v>
      </c>
      <c r="W9" s="32">
        <v>83.999999999995239</v>
      </c>
      <c r="X9" s="32">
        <v>840.00000000000011</v>
      </c>
      <c r="Y9" s="32">
        <v>0</v>
      </c>
      <c r="Z9" s="32">
        <v>1176.0000000000002</v>
      </c>
      <c r="AA9" s="32">
        <v>2438.7999999999956</v>
      </c>
      <c r="AB9" s="32">
        <v>1563.1000000000056</v>
      </c>
      <c r="AC9" s="32">
        <v>1260</v>
      </c>
      <c r="AD9" s="32">
        <v>1930.5999999999935</v>
      </c>
      <c r="AE9" s="32">
        <v>1386</v>
      </c>
      <c r="AF9" s="32">
        <v>252</v>
      </c>
      <c r="AG9" s="32">
        <v>5071.5000000000009</v>
      </c>
      <c r="AH9" s="1"/>
      <c r="AI9" s="39">
        <f t="shared" si="0"/>
        <v>29022.000000000018</v>
      </c>
      <c r="AJ9" s="1"/>
      <c r="AK9" s="40">
        <f t="shared" si="1"/>
        <v>-29022.000000000018</v>
      </c>
      <c r="AL9" s="58" t="s">
        <v>67</v>
      </c>
      <c r="AM9" s="35"/>
      <c r="AN9" s="35"/>
      <c r="AO9" s="35"/>
      <c r="AP9" s="35"/>
      <c r="AQ9" s="35"/>
      <c r="AR9" s="35"/>
      <c r="AS9" s="35">
        <v>7280.0000000000009</v>
      </c>
      <c r="AT9" s="35">
        <v>13020.000000000029</v>
      </c>
      <c r="AU9" s="35">
        <v>83.999999999995239</v>
      </c>
      <c r="AV9" s="35">
        <v>840.00000000000011</v>
      </c>
      <c r="AW9" s="35">
        <v>0</v>
      </c>
      <c r="AX9" s="35">
        <v>3614.7999999999956</v>
      </c>
      <c r="AY9" s="35">
        <v>1563.1000000000056</v>
      </c>
      <c r="AZ9" s="35">
        <v>3190.5999999999935</v>
      </c>
      <c r="BA9" s="35">
        <v>1638</v>
      </c>
      <c r="BB9" s="35">
        <v>5071.5000000000009</v>
      </c>
      <c r="BD9" s="33">
        <f t="shared" si="2"/>
        <v>36302.000000000022</v>
      </c>
      <c r="BF9" s="33">
        <f t="shared" si="3"/>
        <v>7280.0000000000036</v>
      </c>
    </row>
    <row r="10" spans="1:58" x14ac:dyDescent="0.25">
      <c r="B10" s="36" t="s">
        <v>43</v>
      </c>
      <c r="C10" s="37" t="s">
        <v>44</v>
      </c>
      <c r="D10" s="37" t="s">
        <v>40</v>
      </c>
      <c r="E10" s="38"/>
      <c r="F10" s="30"/>
      <c r="G10" s="31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>
        <v>137.76000000000002</v>
      </c>
      <c r="U10" s="32">
        <v>53.760000000000005</v>
      </c>
      <c r="V10" s="32">
        <v>199.08000000000087</v>
      </c>
      <c r="W10" s="32">
        <v>2.519999999999857</v>
      </c>
      <c r="X10" s="32">
        <v>25.200000000000003</v>
      </c>
      <c r="Y10" s="32">
        <v>0</v>
      </c>
      <c r="Z10" s="32">
        <v>35.280000000000008</v>
      </c>
      <c r="AA10" s="32">
        <v>73.163999999999859</v>
      </c>
      <c r="AB10" s="32">
        <v>46.893000000000164</v>
      </c>
      <c r="AC10" s="32">
        <v>37.799999999999997</v>
      </c>
      <c r="AD10" s="32">
        <v>57.917999999999807</v>
      </c>
      <c r="AE10" s="32">
        <v>41.58</v>
      </c>
      <c r="AF10" s="32">
        <v>7.56</v>
      </c>
      <c r="AG10" s="32">
        <v>152.14500000000001</v>
      </c>
      <c r="AH10" s="1"/>
      <c r="AI10" s="39">
        <f t="shared" si="0"/>
        <v>870.66000000000054</v>
      </c>
      <c r="AJ10" s="1"/>
      <c r="AK10" s="40">
        <f t="shared" si="1"/>
        <v>-870.66000000000054</v>
      </c>
      <c r="AL10" s="58" t="s">
        <v>68</v>
      </c>
      <c r="AM10" s="35"/>
      <c r="AN10" s="35"/>
      <c r="AO10" s="35"/>
      <c r="AP10" s="35"/>
      <c r="AQ10" s="35"/>
      <c r="AR10" s="35"/>
      <c r="AS10" s="35">
        <v>218.4</v>
      </c>
      <c r="AT10" s="35">
        <v>390.60000000000093</v>
      </c>
      <c r="AU10" s="35">
        <v>2.519999999999857</v>
      </c>
      <c r="AV10" s="35">
        <v>25.200000000000003</v>
      </c>
      <c r="AW10" s="35">
        <v>0</v>
      </c>
      <c r="AX10" s="35">
        <v>108.44399999999987</v>
      </c>
      <c r="AY10" s="35">
        <v>46.893000000000164</v>
      </c>
      <c r="AZ10" s="35">
        <v>95.717999999999805</v>
      </c>
      <c r="BA10" s="35">
        <v>49.14</v>
      </c>
      <c r="BB10" s="35">
        <v>152.14500000000001</v>
      </c>
      <c r="BD10" s="33">
        <f t="shared" si="2"/>
        <v>1089.0600000000006</v>
      </c>
      <c r="BF10" s="33">
        <f t="shared" si="3"/>
        <v>218.40000000000009</v>
      </c>
    </row>
    <row r="11" spans="1:58" ht="8.25" customHeight="1" x14ac:dyDescent="0.25">
      <c r="B11" s="36"/>
      <c r="C11" s="37"/>
      <c r="D11" s="37"/>
      <c r="E11" s="38"/>
      <c r="F11" s="30"/>
      <c r="G11" s="31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1"/>
      <c r="AI11" s="39">
        <f t="shared" si="0"/>
        <v>0</v>
      </c>
      <c r="AJ11" s="1"/>
      <c r="AK11" s="40">
        <f t="shared" si="1"/>
        <v>0</v>
      </c>
      <c r="AL11" s="58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D11" s="33">
        <f t="shared" si="2"/>
        <v>0</v>
      </c>
      <c r="BF11" s="33">
        <f t="shared" si="3"/>
        <v>0</v>
      </c>
    </row>
    <row r="12" spans="1:58" ht="15" customHeight="1" x14ac:dyDescent="0.25">
      <c r="B12" s="26">
        <v>2</v>
      </c>
      <c r="C12" s="27" t="s">
        <v>45</v>
      </c>
      <c r="D12" s="28" t="s">
        <v>37</v>
      </c>
      <c r="E12" s="29"/>
      <c r="F12" s="30"/>
      <c r="G12" s="31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>
        <v>0</v>
      </c>
      <c r="U12" s="32">
        <v>14000</v>
      </c>
      <c r="V12" s="32">
        <v>21000</v>
      </c>
      <c r="W12" s="32">
        <v>0</v>
      </c>
      <c r="X12" s="32">
        <v>0</v>
      </c>
      <c r="Y12" s="32">
        <v>0</v>
      </c>
      <c r="Z12" s="32">
        <v>0</v>
      </c>
      <c r="AA12" s="32">
        <v>0</v>
      </c>
      <c r="AB12" s="32">
        <v>0</v>
      </c>
      <c r="AC12" s="32">
        <v>0</v>
      </c>
      <c r="AD12" s="32">
        <v>0</v>
      </c>
      <c r="AE12" s="32">
        <v>0</v>
      </c>
      <c r="AF12" s="32">
        <v>0</v>
      </c>
      <c r="AG12" s="32">
        <v>0</v>
      </c>
      <c r="AH12" s="1"/>
      <c r="AI12" s="33">
        <f t="shared" si="0"/>
        <v>35000</v>
      </c>
      <c r="AJ12" s="18"/>
      <c r="AK12" s="34">
        <f t="shared" si="1"/>
        <v>-35000</v>
      </c>
      <c r="AL12" s="58"/>
      <c r="AM12" s="35"/>
      <c r="AN12" s="35"/>
      <c r="AO12" s="35"/>
      <c r="AP12" s="35"/>
      <c r="AQ12" s="35"/>
      <c r="AR12" s="35"/>
      <c r="AS12" s="35">
        <v>7000</v>
      </c>
      <c r="AT12" s="35">
        <v>35000</v>
      </c>
      <c r="AU12" s="35">
        <v>0</v>
      </c>
      <c r="AV12" s="35">
        <v>0</v>
      </c>
      <c r="AW12" s="35">
        <v>0</v>
      </c>
      <c r="AX12" s="35">
        <v>0</v>
      </c>
      <c r="AY12" s="35">
        <v>0</v>
      </c>
      <c r="AZ12" s="35">
        <v>0</v>
      </c>
      <c r="BA12" s="35">
        <v>0</v>
      </c>
      <c r="BB12" s="35">
        <v>0</v>
      </c>
      <c r="BD12" s="33">
        <f t="shared" si="2"/>
        <v>42000</v>
      </c>
      <c r="BE12" s="19"/>
      <c r="BF12" s="33">
        <f t="shared" si="3"/>
        <v>7000</v>
      </c>
    </row>
    <row r="13" spans="1:58" x14ac:dyDescent="0.25">
      <c r="B13" s="36" t="s">
        <v>41</v>
      </c>
      <c r="C13" s="37" t="s">
        <v>46</v>
      </c>
      <c r="D13" s="37" t="s">
        <v>37</v>
      </c>
      <c r="E13" s="41"/>
      <c r="F13" s="30"/>
      <c r="G13" s="31"/>
      <c r="H13" s="40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>
        <v>0</v>
      </c>
      <c r="U13" s="32">
        <v>14000</v>
      </c>
      <c r="V13" s="32">
        <v>21000</v>
      </c>
      <c r="W13" s="32">
        <v>0</v>
      </c>
      <c r="X13" s="32">
        <v>0</v>
      </c>
      <c r="Y13" s="32">
        <v>0</v>
      </c>
      <c r="Z13" s="32">
        <v>0</v>
      </c>
      <c r="AA13" s="32">
        <v>0</v>
      </c>
      <c r="AB13" s="32">
        <v>0</v>
      </c>
      <c r="AC13" s="32">
        <v>0</v>
      </c>
      <c r="AD13" s="32">
        <v>0</v>
      </c>
      <c r="AE13" s="32">
        <v>0</v>
      </c>
      <c r="AF13" s="32">
        <v>0</v>
      </c>
      <c r="AG13" s="32">
        <v>0</v>
      </c>
      <c r="AH13" s="1"/>
      <c r="AI13" s="39">
        <f t="shared" si="0"/>
        <v>35000</v>
      </c>
      <c r="AJ13" s="1"/>
      <c r="AK13" s="40">
        <f t="shared" si="1"/>
        <v>-35000</v>
      </c>
      <c r="AL13" s="58" t="s">
        <v>69</v>
      </c>
      <c r="AM13" s="35"/>
      <c r="AN13" s="35"/>
      <c r="AO13" s="35"/>
      <c r="AP13" s="35"/>
      <c r="AQ13" s="35"/>
      <c r="AR13" s="35"/>
      <c r="AS13" s="35">
        <v>7000</v>
      </c>
      <c r="AT13" s="35">
        <v>35000</v>
      </c>
      <c r="AU13" s="35">
        <v>0</v>
      </c>
      <c r="AV13" s="35">
        <v>0</v>
      </c>
      <c r="AW13" s="35">
        <v>0</v>
      </c>
      <c r="AX13" s="35">
        <v>0</v>
      </c>
      <c r="AY13" s="35">
        <v>0</v>
      </c>
      <c r="AZ13" s="35">
        <v>0</v>
      </c>
      <c r="BA13" s="35">
        <v>0</v>
      </c>
      <c r="BB13" s="35">
        <v>0</v>
      </c>
      <c r="BD13" s="33">
        <f t="shared" si="2"/>
        <v>42000</v>
      </c>
      <c r="BF13" s="33">
        <f t="shared" si="3"/>
        <v>7000</v>
      </c>
    </row>
    <row r="14" spans="1:58" x14ac:dyDescent="0.25">
      <c r="B14" s="36" t="s">
        <v>47</v>
      </c>
      <c r="C14" s="37" t="s">
        <v>48</v>
      </c>
      <c r="D14" s="37" t="s">
        <v>40</v>
      </c>
      <c r="E14" s="41"/>
      <c r="F14" s="30"/>
      <c r="G14" s="31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>
        <v>0</v>
      </c>
      <c r="U14" s="32">
        <v>3500</v>
      </c>
      <c r="V14" s="32">
        <v>5250</v>
      </c>
      <c r="W14" s="32">
        <v>0</v>
      </c>
      <c r="X14" s="32">
        <v>0</v>
      </c>
      <c r="Y14" s="32">
        <v>0</v>
      </c>
      <c r="Z14" s="32">
        <v>0</v>
      </c>
      <c r="AA14" s="32">
        <v>0</v>
      </c>
      <c r="AB14" s="32">
        <v>0</v>
      </c>
      <c r="AC14" s="32">
        <v>0</v>
      </c>
      <c r="AD14" s="32">
        <v>0</v>
      </c>
      <c r="AE14" s="32">
        <v>0</v>
      </c>
      <c r="AF14" s="32">
        <v>0</v>
      </c>
      <c r="AG14" s="32">
        <v>0</v>
      </c>
      <c r="AH14" s="1"/>
      <c r="AI14" s="39">
        <f t="shared" si="0"/>
        <v>8750</v>
      </c>
      <c r="AJ14" s="1"/>
      <c r="AK14" s="40">
        <f t="shared" si="1"/>
        <v>-8750</v>
      </c>
      <c r="AL14" s="58" t="s">
        <v>70</v>
      </c>
      <c r="AM14" s="35"/>
      <c r="AN14" s="35"/>
      <c r="AO14" s="35"/>
      <c r="AP14" s="35"/>
      <c r="AQ14" s="35"/>
      <c r="AR14" s="35"/>
      <c r="AS14" s="35">
        <v>1750</v>
      </c>
      <c r="AT14" s="35">
        <v>8750</v>
      </c>
      <c r="AU14" s="35">
        <v>0</v>
      </c>
      <c r="AV14" s="35">
        <v>0</v>
      </c>
      <c r="AW14" s="35">
        <v>0</v>
      </c>
      <c r="AX14" s="35">
        <v>0</v>
      </c>
      <c r="AY14" s="35">
        <v>0</v>
      </c>
      <c r="AZ14" s="35">
        <v>0</v>
      </c>
      <c r="BA14" s="35">
        <v>0</v>
      </c>
      <c r="BB14" s="35">
        <v>0</v>
      </c>
      <c r="BD14" s="33">
        <f t="shared" si="2"/>
        <v>10500</v>
      </c>
      <c r="BF14" s="33">
        <f t="shared" si="3"/>
        <v>1750</v>
      </c>
    </row>
    <row r="15" spans="1:58" ht="8.25" customHeight="1" x14ac:dyDescent="0.25">
      <c r="B15" s="36"/>
      <c r="C15" s="37"/>
      <c r="D15" s="37"/>
      <c r="E15" s="38"/>
      <c r="F15" s="30"/>
      <c r="G15" s="31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1"/>
      <c r="AI15" s="39">
        <f t="shared" si="0"/>
        <v>0</v>
      </c>
      <c r="AJ15" s="1"/>
      <c r="AK15" s="40">
        <f t="shared" si="1"/>
        <v>0</v>
      </c>
      <c r="AL15" s="58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D15" s="39"/>
      <c r="BF15" s="33">
        <f t="shared" si="3"/>
        <v>0</v>
      </c>
    </row>
    <row r="16" spans="1:58" ht="15" customHeight="1" x14ac:dyDescent="0.25">
      <c r="B16" s="26">
        <v>3</v>
      </c>
      <c r="C16" s="27" t="s">
        <v>49</v>
      </c>
      <c r="D16" s="28" t="s">
        <v>37</v>
      </c>
      <c r="E16" s="29"/>
      <c r="F16" s="30"/>
      <c r="G16" s="31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>
        <v>0</v>
      </c>
      <c r="U16" s="32">
        <v>0</v>
      </c>
      <c r="V16" s="32">
        <v>0</v>
      </c>
      <c r="W16" s="32">
        <v>2799.9999999998408</v>
      </c>
      <c r="X16" s="32">
        <v>0</v>
      </c>
      <c r="Y16" s="32">
        <v>0</v>
      </c>
      <c r="Z16" s="32">
        <v>0</v>
      </c>
      <c r="AA16" s="32">
        <v>0</v>
      </c>
      <c r="AB16" s="32">
        <v>0</v>
      </c>
      <c r="AC16" s="32">
        <v>0</v>
      </c>
      <c r="AD16" s="32">
        <v>0</v>
      </c>
      <c r="AE16" s="32">
        <v>0</v>
      </c>
      <c r="AF16" s="32">
        <v>0</v>
      </c>
      <c r="AG16" s="32">
        <v>0</v>
      </c>
      <c r="AH16" s="1"/>
      <c r="AI16" s="33">
        <f t="shared" si="0"/>
        <v>2799.9999999998408</v>
      </c>
      <c r="AJ16" s="18"/>
      <c r="AK16" s="34">
        <f t="shared" si="1"/>
        <v>-2799.9999999998408</v>
      </c>
      <c r="AL16" s="58"/>
      <c r="AM16" s="35"/>
      <c r="AN16" s="35"/>
      <c r="AO16" s="35"/>
      <c r="AP16" s="35"/>
      <c r="AQ16" s="35"/>
      <c r="AR16" s="35"/>
      <c r="AS16" s="35">
        <v>0</v>
      </c>
      <c r="AT16" s="35">
        <v>0</v>
      </c>
      <c r="AU16" s="35">
        <v>2799.9999999998408</v>
      </c>
      <c r="AV16" s="35">
        <v>0</v>
      </c>
      <c r="AW16" s="35">
        <v>0</v>
      </c>
      <c r="AX16" s="35">
        <v>0</v>
      </c>
      <c r="AY16" s="35">
        <v>0</v>
      </c>
      <c r="AZ16" s="35">
        <v>0</v>
      </c>
      <c r="BA16" s="35">
        <v>0</v>
      </c>
      <c r="BB16" s="35">
        <v>0</v>
      </c>
      <c r="BD16" s="33">
        <f>SUM(AM16:BB16)</f>
        <v>2799.9999999998408</v>
      </c>
      <c r="BE16" s="19"/>
      <c r="BF16" s="33">
        <f t="shared" si="3"/>
        <v>0</v>
      </c>
    </row>
    <row r="17" spans="2:58" x14ac:dyDescent="0.25">
      <c r="B17" s="36" t="s">
        <v>51</v>
      </c>
      <c r="C17" s="37" t="s">
        <v>52</v>
      </c>
      <c r="D17" s="37" t="s">
        <v>37</v>
      </c>
      <c r="E17" s="41"/>
      <c r="F17" s="30"/>
      <c r="G17" s="31"/>
      <c r="H17" s="40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>
        <v>0</v>
      </c>
      <c r="U17" s="32">
        <v>0</v>
      </c>
      <c r="V17" s="32">
        <v>0</v>
      </c>
      <c r="W17" s="32">
        <v>2799.9999999998408</v>
      </c>
      <c r="X17" s="32">
        <v>0</v>
      </c>
      <c r="Y17" s="32">
        <v>0</v>
      </c>
      <c r="Z17" s="32">
        <v>0</v>
      </c>
      <c r="AA17" s="32">
        <v>0</v>
      </c>
      <c r="AB17" s="32">
        <v>0</v>
      </c>
      <c r="AC17" s="32">
        <v>0</v>
      </c>
      <c r="AD17" s="32">
        <v>0</v>
      </c>
      <c r="AE17" s="32">
        <v>0</v>
      </c>
      <c r="AF17" s="32">
        <v>0</v>
      </c>
      <c r="AG17" s="32">
        <v>0</v>
      </c>
      <c r="AH17" s="1"/>
      <c r="AI17" s="39">
        <f t="shared" si="0"/>
        <v>2799.9999999998408</v>
      </c>
      <c r="AJ17" s="1"/>
      <c r="AK17" s="40">
        <f t="shared" si="1"/>
        <v>-2799.9999999998408</v>
      </c>
      <c r="AL17" s="58" t="s">
        <v>71</v>
      </c>
      <c r="AM17" s="35"/>
      <c r="AN17" s="35"/>
      <c r="AO17" s="35"/>
      <c r="AP17" s="35"/>
      <c r="AQ17" s="35"/>
      <c r="AR17" s="35"/>
      <c r="AS17" s="35">
        <v>0</v>
      </c>
      <c r="AT17" s="35">
        <v>0</v>
      </c>
      <c r="AU17" s="35">
        <v>2799.9999999998408</v>
      </c>
      <c r="AV17" s="35">
        <v>0</v>
      </c>
      <c r="AW17" s="35">
        <v>0</v>
      </c>
      <c r="AX17" s="35">
        <v>0</v>
      </c>
      <c r="AY17" s="35">
        <v>0</v>
      </c>
      <c r="AZ17" s="35">
        <v>0</v>
      </c>
      <c r="BA17" s="35">
        <v>0</v>
      </c>
      <c r="BB17" s="35">
        <v>0</v>
      </c>
      <c r="BD17" s="33">
        <f>SUM(AM17:BB17)</f>
        <v>2799.9999999998408</v>
      </c>
      <c r="BF17" s="33">
        <f t="shared" si="3"/>
        <v>0</v>
      </c>
    </row>
    <row r="18" spans="2:58" ht="8.25" customHeight="1" x14ac:dyDescent="0.25">
      <c r="B18" s="36"/>
      <c r="C18" s="37"/>
      <c r="D18" s="37"/>
      <c r="E18" s="38"/>
      <c r="F18" s="30"/>
      <c r="G18" s="31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1"/>
      <c r="AI18" s="39">
        <f t="shared" si="0"/>
        <v>0</v>
      </c>
      <c r="AJ18" s="1"/>
      <c r="AK18" s="40">
        <f t="shared" si="1"/>
        <v>0</v>
      </c>
      <c r="AL18" s="58"/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32"/>
      <c r="BB18" s="32"/>
      <c r="BD18" s="39"/>
      <c r="BF18" s="33">
        <f t="shared" si="3"/>
        <v>0</v>
      </c>
    </row>
    <row r="19" spans="2:58" x14ac:dyDescent="0.25">
      <c r="B19" s="36" t="s">
        <v>43</v>
      </c>
      <c r="C19" s="37" t="s">
        <v>44</v>
      </c>
      <c r="D19" s="37" t="s">
        <v>40</v>
      </c>
      <c r="E19" s="41"/>
      <c r="F19" s="30"/>
      <c r="G19" s="31"/>
      <c r="H19" s="40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>
        <v>7840</v>
      </c>
      <c r="U19" s="32">
        <v>8960</v>
      </c>
      <c r="V19" s="32">
        <v>7742.0000000000337</v>
      </c>
      <c r="W19" s="32">
        <v>0</v>
      </c>
      <c r="X19" s="32">
        <v>1400</v>
      </c>
      <c r="Y19" s="32">
        <v>146.99999999997772</v>
      </c>
      <c r="Z19" s="32">
        <v>2940</v>
      </c>
      <c r="AA19" s="32">
        <v>2813.9999999999955</v>
      </c>
      <c r="AB19" s="32">
        <v>4263.0000000000155</v>
      </c>
      <c r="AC19" s="32">
        <v>4200</v>
      </c>
      <c r="AD19" s="32">
        <v>4136.9999999999845</v>
      </c>
      <c r="AE19" s="32">
        <v>7560</v>
      </c>
      <c r="AF19" s="32">
        <v>6300</v>
      </c>
      <c r="AG19" s="32">
        <v>1890</v>
      </c>
      <c r="AH19" s="1"/>
      <c r="AI19" s="39">
        <f t="shared" si="0"/>
        <v>60193.000000000007</v>
      </c>
      <c r="AJ19" s="1"/>
      <c r="AK19" s="40">
        <f t="shared" si="1"/>
        <v>-60193.000000000007</v>
      </c>
      <c r="AL19" s="58" t="s">
        <v>68</v>
      </c>
      <c r="AM19" s="35"/>
      <c r="AN19" s="35"/>
      <c r="AO19" s="35"/>
      <c r="AP19" s="35"/>
      <c r="AQ19" s="35"/>
      <c r="AR19" s="35"/>
      <c r="AS19" s="35">
        <v>20160</v>
      </c>
      <c r="AT19" s="35">
        <v>24542.000000000033</v>
      </c>
      <c r="AU19" s="35">
        <v>0</v>
      </c>
      <c r="AV19" s="35">
        <v>1400</v>
      </c>
      <c r="AW19" s="35">
        <v>146.99999999997772</v>
      </c>
      <c r="AX19" s="35">
        <v>5753.9999999999955</v>
      </c>
      <c r="AY19" s="35">
        <v>4263.0000000000155</v>
      </c>
      <c r="AZ19" s="35">
        <v>8336.9999999999854</v>
      </c>
      <c r="BA19" s="35">
        <v>13860</v>
      </c>
      <c r="BB19" s="35">
        <v>1890</v>
      </c>
      <c r="BD19" s="33">
        <f>SUM(AM19:BB19)</f>
        <v>80353</v>
      </c>
      <c r="BF19" s="33">
        <f t="shared" si="3"/>
        <v>20159.999999999993</v>
      </c>
    </row>
    <row r="20" spans="2:58" x14ac:dyDescent="0.25">
      <c r="B20" s="36" t="s">
        <v>41</v>
      </c>
      <c r="C20" s="37" t="s">
        <v>42</v>
      </c>
      <c r="D20" s="37" t="s">
        <v>37</v>
      </c>
      <c r="E20" s="38"/>
      <c r="F20" s="30"/>
      <c r="G20" s="31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>
        <v>112000</v>
      </c>
      <c r="U20" s="32">
        <v>112000</v>
      </c>
      <c r="V20" s="32">
        <v>110600.00000000048</v>
      </c>
      <c r="W20" s="32">
        <v>0</v>
      </c>
      <c r="X20" s="32">
        <v>17500</v>
      </c>
      <c r="Y20" s="32">
        <v>2099.9999999996817</v>
      </c>
      <c r="Z20" s="32">
        <v>98000</v>
      </c>
      <c r="AA20" s="32">
        <v>93799.999999999854</v>
      </c>
      <c r="AB20" s="32">
        <v>142100.00000000049</v>
      </c>
      <c r="AC20" s="32">
        <v>140000</v>
      </c>
      <c r="AD20" s="32">
        <v>137899.99999999951</v>
      </c>
      <c r="AE20" s="32">
        <v>126000</v>
      </c>
      <c r="AF20" s="32">
        <v>126000</v>
      </c>
      <c r="AG20" s="32">
        <v>31500</v>
      </c>
      <c r="AH20" s="1"/>
      <c r="AI20" s="39">
        <f t="shared" si="0"/>
        <v>1249500</v>
      </c>
      <c r="AJ20" s="1"/>
      <c r="AK20" s="40">
        <f t="shared" si="1"/>
        <v>-1249500</v>
      </c>
      <c r="AL20" s="58" t="s">
        <v>67</v>
      </c>
      <c r="AM20" s="35"/>
      <c r="AN20" s="35"/>
      <c r="AO20" s="35"/>
      <c r="AP20" s="35"/>
      <c r="AQ20" s="35"/>
      <c r="AR20" s="35"/>
      <c r="AS20" s="35">
        <v>336000</v>
      </c>
      <c r="AT20" s="35">
        <v>334600.00000000047</v>
      </c>
      <c r="AU20" s="35">
        <v>0</v>
      </c>
      <c r="AV20" s="35">
        <v>17500</v>
      </c>
      <c r="AW20" s="35">
        <v>2099.9999999996817</v>
      </c>
      <c r="AX20" s="35">
        <v>191799.99999999985</v>
      </c>
      <c r="AY20" s="35">
        <v>142100.00000000049</v>
      </c>
      <c r="AZ20" s="35">
        <v>277899.99999999953</v>
      </c>
      <c r="BA20" s="35">
        <v>252000</v>
      </c>
      <c r="BB20" s="35">
        <v>31500</v>
      </c>
      <c r="BD20" s="33">
        <f>SUM(AM20:BB20)</f>
        <v>1585500</v>
      </c>
      <c r="BF20" s="33">
        <f t="shared" si="3"/>
        <v>336000</v>
      </c>
    </row>
    <row r="21" spans="2:58" ht="8.25" customHeight="1" x14ac:dyDescent="0.25">
      <c r="B21" s="36"/>
      <c r="C21" s="37"/>
      <c r="D21" s="37"/>
      <c r="E21" s="38"/>
      <c r="F21" s="30"/>
      <c r="G21" s="31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1"/>
      <c r="AI21" s="39">
        <f t="shared" si="0"/>
        <v>0</v>
      </c>
      <c r="AJ21" s="1"/>
      <c r="AK21" s="40">
        <f t="shared" si="1"/>
        <v>0</v>
      </c>
      <c r="AL21" s="58"/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32"/>
      <c r="BB21" s="32"/>
      <c r="BD21" s="39"/>
      <c r="BF21" s="33">
        <f t="shared" si="3"/>
        <v>0</v>
      </c>
    </row>
    <row r="22" spans="2:58" x14ac:dyDescent="0.25">
      <c r="B22" s="36" t="s">
        <v>53</v>
      </c>
      <c r="C22" s="37" t="s">
        <v>54</v>
      </c>
      <c r="D22" s="37" t="s">
        <v>40</v>
      </c>
      <c r="E22" s="41"/>
      <c r="F22" s="30"/>
      <c r="G22" s="31"/>
      <c r="H22" s="40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>
        <v>0</v>
      </c>
      <c r="U22" s="32">
        <v>0</v>
      </c>
      <c r="V22" s="32">
        <v>0</v>
      </c>
      <c r="W22" s="32">
        <v>0</v>
      </c>
      <c r="X22" s="32">
        <v>0</v>
      </c>
      <c r="Y22" s="32">
        <v>0</v>
      </c>
      <c r="Z22" s="32">
        <v>0</v>
      </c>
      <c r="AA22" s="32">
        <v>0</v>
      </c>
      <c r="AB22" s="32">
        <v>0</v>
      </c>
      <c r="AC22" s="32">
        <v>0</v>
      </c>
      <c r="AD22" s="32">
        <v>0</v>
      </c>
      <c r="AE22" s="32">
        <v>0</v>
      </c>
      <c r="AF22" s="32">
        <v>0</v>
      </c>
      <c r="AG22" s="32">
        <v>0</v>
      </c>
      <c r="AH22" s="1"/>
      <c r="AI22" s="39">
        <f t="shared" si="0"/>
        <v>0</v>
      </c>
      <c r="AJ22" s="1"/>
      <c r="AK22" s="40">
        <f t="shared" si="1"/>
        <v>0</v>
      </c>
      <c r="AL22" s="58" t="s">
        <v>72</v>
      </c>
      <c r="AM22" s="35"/>
      <c r="AN22" s="35"/>
      <c r="AO22" s="35"/>
      <c r="AP22" s="35"/>
      <c r="AQ22" s="35"/>
      <c r="AR22" s="35"/>
      <c r="AS22" s="35">
        <v>22540.000000000029</v>
      </c>
      <c r="AT22" s="35">
        <v>0</v>
      </c>
      <c r="AU22" s="35">
        <v>0</v>
      </c>
      <c r="AV22" s="35">
        <v>0</v>
      </c>
      <c r="AW22" s="35">
        <v>0</v>
      </c>
      <c r="AX22" s="35">
        <v>0</v>
      </c>
      <c r="AY22" s="35">
        <v>0</v>
      </c>
      <c r="AZ22" s="35">
        <v>0</v>
      </c>
      <c r="BA22" s="35">
        <v>0</v>
      </c>
      <c r="BB22" s="35">
        <v>0</v>
      </c>
      <c r="BD22" s="33">
        <f>SUM(AM22:BB22)</f>
        <v>22540.000000000029</v>
      </c>
      <c r="BF22" s="33">
        <f t="shared" si="3"/>
        <v>22540.000000000029</v>
      </c>
    </row>
    <row r="23" spans="2:58" x14ac:dyDescent="0.25">
      <c r="B23" s="36" t="s">
        <v>55</v>
      </c>
      <c r="C23" s="37" t="s">
        <v>56</v>
      </c>
      <c r="D23" s="37" t="s">
        <v>37</v>
      </c>
      <c r="E23" s="41"/>
      <c r="F23" s="30"/>
      <c r="G23" s="31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>
        <v>0</v>
      </c>
      <c r="U23" s="32">
        <v>0</v>
      </c>
      <c r="V23" s="32">
        <v>0</v>
      </c>
      <c r="W23" s="32">
        <v>0</v>
      </c>
      <c r="X23" s="32">
        <v>0</v>
      </c>
      <c r="Y23" s="32">
        <v>0</v>
      </c>
      <c r="Z23" s="32">
        <v>0</v>
      </c>
      <c r="AA23" s="32">
        <v>0</v>
      </c>
      <c r="AB23" s="32">
        <v>0</v>
      </c>
      <c r="AC23" s="32">
        <v>0</v>
      </c>
      <c r="AD23" s="32">
        <v>0</v>
      </c>
      <c r="AE23" s="32">
        <v>0</v>
      </c>
      <c r="AF23" s="32">
        <v>0</v>
      </c>
      <c r="AG23" s="32">
        <v>0</v>
      </c>
      <c r="AH23" s="1"/>
      <c r="AI23" s="39">
        <f t="shared" si="0"/>
        <v>0</v>
      </c>
      <c r="AJ23" s="1"/>
      <c r="AK23" s="40">
        <f t="shared" si="1"/>
        <v>0</v>
      </c>
      <c r="AL23" s="58" t="s">
        <v>73</v>
      </c>
      <c r="AM23" s="35"/>
      <c r="AN23" s="35"/>
      <c r="AO23" s="35"/>
      <c r="AP23" s="35"/>
      <c r="AQ23" s="35"/>
      <c r="AR23" s="35"/>
      <c r="AS23" s="35">
        <v>112700.00000000015</v>
      </c>
      <c r="AT23" s="35">
        <v>0</v>
      </c>
      <c r="AU23" s="35">
        <v>0</v>
      </c>
      <c r="AV23" s="35">
        <v>0</v>
      </c>
      <c r="AW23" s="35">
        <v>0</v>
      </c>
      <c r="AX23" s="35">
        <v>0</v>
      </c>
      <c r="AY23" s="35">
        <v>0</v>
      </c>
      <c r="AZ23" s="35">
        <v>0</v>
      </c>
      <c r="BA23" s="35">
        <v>0</v>
      </c>
      <c r="BB23" s="35">
        <v>0</v>
      </c>
      <c r="BD23" s="33">
        <f>SUM(AM23:BB23)</f>
        <v>112700.00000000015</v>
      </c>
      <c r="BF23" s="33">
        <f t="shared" si="3"/>
        <v>112700.00000000015</v>
      </c>
    </row>
    <row r="24" spans="2:58" x14ac:dyDescent="0.25">
      <c r="B24" s="36" t="s">
        <v>43</v>
      </c>
      <c r="C24" s="42" t="s">
        <v>44</v>
      </c>
      <c r="D24" s="37" t="s">
        <v>40</v>
      </c>
      <c r="E24" s="43"/>
      <c r="F24" s="30"/>
      <c r="G24" s="31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>
        <v>0</v>
      </c>
      <c r="U24" s="32">
        <v>0</v>
      </c>
      <c r="V24" s="32">
        <v>0</v>
      </c>
      <c r="W24" s="32">
        <v>0</v>
      </c>
      <c r="X24" s="32">
        <v>0</v>
      </c>
      <c r="Y24" s="32">
        <v>0</v>
      </c>
      <c r="Z24" s="32">
        <v>0</v>
      </c>
      <c r="AA24" s="32">
        <v>0</v>
      </c>
      <c r="AB24" s="32">
        <v>0</v>
      </c>
      <c r="AC24" s="32">
        <v>0</v>
      </c>
      <c r="AD24" s="32">
        <v>0</v>
      </c>
      <c r="AE24" s="32">
        <v>0</v>
      </c>
      <c r="AF24" s="32">
        <v>0</v>
      </c>
      <c r="AG24" s="32">
        <v>0</v>
      </c>
      <c r="AH24" s="1"/>
      <c r="AI24" s="39">
        <f t="shared" si="0"/>
        <v>0</v>
      </c>
      <c r="AJ24" s="1"/>
      <c r="AK24" s="40">
        <f t="shared" si="1"/>
        <v>0</v>
      </c>
      <c r="AL24" s="58" t="s">
        <v>68</v>
      </c>
      <c r="AM24" s="35"/>
      <c r="AN24" s="35"/>
      <c r="AO24" s="35"/>
      <c r="AP24" s="35"/>
      <c r="AQ24" s="35"/>
      <c r="AR24" s="35"/>
      <c r="AS24" s="35">
        <v>5635.0000000000073</v>
      </c>
      <c r="AT24" s="35">
        <v>0</v>
      </c>
      <c r="AU24" s="35">
        <v>0</v>
      </c>
      <c r="AV24" s="35">
        <v>0</v>
      </c>
      <c r="AW24" s="35">
        <v>0</v>
      </c>
      <c r="AX24" s="35">
        <v>0</v>
      </c>
      <c r="AY24" s="35">
        <v>0</v>
      </c>
      <c r="AZ24" s="35">
        <v>0</v>
      </c>
      <c r="BA24" s="35">
        <v>0</v>
      </c>
      <c r="BB24" s="35">
        <v>0</v>
      </c>
      <c r="BD24" s="33">
        <f>SUM(AM24:BB24)</f>
        <v>5635.0000000000073</v>
      </c>
      <c r="BF24" s="33">
        <f t="shared" si="3"/>
        <v>5635.0000000000073</v>
      </c>
    </row>
    <row r="25" spans="2:58" ht="8.25" customHeight="1" x14ac:dyDescent="0.25">
      <c r="B25" s="36"/>
      <c r="C25" s="37"/>
      <c r="D25" s="37"/>
      <c r="E25" s="38"/>
      <c r="F25" s="30"/>
      <c r="G25" s="31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1"/>
      <c r="AI25" s="39"/>
      <c r="AJ25" s="1"/>
      <c r="AK25" s="40"/>
      <c r="AL25" s="58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D25" s="39"/>
      <c r="BF25" s="33"/>
    </row>
    <row r="26" spans="2:58" ht="15" customHeight="1" x14ac:dyDescent="0.25">
      <c r="B26" s="26">
        <v>4</v>
      </c>
      <c r="C26" s="27" t="s">
        <v>50</v>
      </c>
      <c r="D26" s="28" t="s">
        <v>37</v>
      </c>
      <c r="E26" s="29"/>
      <c r="F26" s="30"/>
      <c r="G26" s="31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>
        <v>0</v>
      </c>
      <c r="U26" s="32">
        <v>0</v>
      </c>
      <c r="V26" s="32">
        <v>0</v>
      </c>
      <c r="W26" s="32">
        <v>0</v>
      </c>
      <c r="X26" s="32">
        <v>0</v>
      </c>
      <c r="Y26" s="32">
        <v>0</v>
      </c>
      <c r="Z26" s="32">
        <v>0</v>
      </c>
      <c r="AA26" s="32">
        <v>0</v>
      </c>
      <c r="AB26" s="32">
        <v>0</v>
      </c>
      <c r="AC26" s="32">
        <v>0</v>
      </c>
      <c r="AD26" s="32">
        <v>0</v>
      </c>
      <c r="AE26" s="32">
        <v>0</v>
      </c>
      <c r="AF26" s="32">
        <v>0</v>
      </c>
      <c r="AG26" s="32">
        <v>0</v>
      </c>
      <c r="AH26" s="1"/>
      <c r="AI26" s="33">
        <f>SUM(I26:AG26)</f>
        <v>0</v>
      </c>
      <c r="AJ26" s="18"/>
      <c r="AK26" s="34">
        <f>E26-AI26</f>
        <v>0</v>
      </c>
      <c r="AL26" s="58"/>
      <c r="AM26" s="35"/>
      <c r="AN26" s="35"/>
      <c r="AO26" s="35"/>
      <c r="AP26" s="35"/>
      <c r="AQ26" s="35"/>
      <c r="AR26" s="35"/>
      <c r="AS26" s="35">
        <v>0</v>
      </c>
      <c r="AT26" s="35">
        <v>0</v>
      </c>
      <c r="AU26" s="35">
        <v>0</v>
      </c>
      <c r="AV26" s="35">
        <v>0</v>
      </c>
      <c r="AW26" s="35">
        <v>0</v>
      </c>
      <c r="AX26" s="35">
        <v>0</v>
      </c>
      <c r="AY26" s="35">
        <v>0</v>
      </c>
      <c r="AZ26" s="35">
        <v>0</v>
      </c>
      <c r="BA26" s="35">
        <v>0</v>
      </c>
      <c r="BB26" s="35">
        <v>0</v>
      </c>
      <c r="BD26" s="33">
        <f>SUM(AM26:BB26)</f>
        <v>0</v>
      </c>
      <c r="BE26" s="19"/>
      <c r="BF26" s="33">
        <f>BD26-AI26</f>
        <v>0</v>
      </c>
    </row>
    <row r="27" spans="2:58" ht="15" customHeight="1" x14ac:dyDescent="0.25">
      <c r="B27" s="36" t="s">
        <v>43</v>
      </c>
      <c r="C27" s="37" t="s">
        <v>44</v>
      </c>
      <c r="D27" s="37" t="s">
        <v>40</v>
      </c>
      <c r="E27" s="29"/>
      <c r="F27" s="30"/>
      <c r="G27" s="31"/>
      <c r="H27" s="40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>
        <v>5712</v>
      </c>
      <c r="U27" s="32">
        <v>6528</v>
      </c>
      <c r="V27" s="32">
        <v>5640.600000000024</v>
      </c>
      <c r="W27" s="32">
        <v>0</v>
      </c>
      <c r="X27" s="32">
        <v>1020</v>
      </c>
      <c r="Y27" s="32">
        <v>107.09999999998378</v>
      </c>
      <c r="Z27" s="32">
        <v>2142</v>
      </c>
      <c r="AA27" s="32">
        <v>2050.1999999999966</v>
      </c>
      <c r="AB27" s="32">
        <v>3105.9000000000106</v>
      </c>
      <c r="AC27" s="32">
        <v>3060</v>
      </c>
      <c r="AD27" s="32">
        <v>3014.099999999989</v>
      </c>
      <c r="AE27" s="32">
        <v>5508</v>
      </c>
      <c r="AF27" s="32">
        <v>4590</v>
      </c>
      <c r="AG27" s="32">
        <v>1377</v>
      </c>
      <c r="AH27" s="1"/>
      <c r="AI27" s="33"/>
      <c r="AJ27" s="18"/>
      <c r="AK27" s="34"/>
      <c r="AL27" s="58" t="s">
        <v>68</v>
      </c>
      <c r="AM27" s="35"/>
      <c r="AN27" s="35"/>
      <c r="AO27" s="35"/>
      <c r="AP27" s="35"/>
      <c r="AQ27" s="35"/>
      <c r="AR27" s="35"/>
      <c r="AS27" s="35">
        <v>14688</v>
      </c>
      <c r="AT27" s="35">
        <v>17880.600000000024</v>
      </c>
      <c r="AU27" s="35">
        <v>0</v>
      </c>
      <c r="AV27" s="35">
        <v>1020</v>
      </c>
      <c r="AW27" s="35">
        <v>107.09999999998378</v>
      </c>
      <c r="AX27" s="35">
        <v>4192.1999999999971</v>
      </c>
      <c r="AY27" s="35">
        <v>3105.9000000000106</v>
      </c>
      <c r="AZ27" s="35">
        <v>6074.0999999999894</v>
      </c>
      <c r="BA27" s="35">
        <v>10098</v>
      </c>
      <c r="BB27" s="35">
        <v>1377</v>
      </c>
      <c r="BD27" s="33"/>
      <c r="BE27" s="19"/>
      <c r="BF27" s="33"/>
    </row>
    <row r="28" spans="2:58" ht="15.75" thickBot="1" x14ac:dyDescent="0.3">
      <c r="B28" s="36" t="s">
        <v>41</v>
      </c>
      <c r="C28" s="37" t="s">
        <v>42</v>
      </c>
      <c r="D28" s="37" t="s">
        <v>37</v>
      </c>
      <c r="E28" s="41"/>
      <c r="F28" s="30"/>
      <c r="G28" s="31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>
        <v>81600</v>
      </c>
      <c r="U28" s="32">
        <v>81600</v>
      </c>
      <c r="V28" s="32">
        <v>80580.000000000349</v>
      </c>
      <c r="W28" s="32">
        <v>0</v>
      </c>
      <c r="X28" s="32">
        <v>12750</v>
      </c>
      <c r="Y28" s="32">
        <v>1529.9999999997681</v>
      </c>
      <c r="Z28" s="32">
        <v>71400</v>
      </c>
      <c r="AA28" s="32">
        <v>68339.999999999884</v>
      </c>
      <c r="AB28" s="32">
        <v>103530.00000000035</v>
      </c>
      <c r="AC28" s="32">
        <v>102000</v>
      </c>
      <c r="AD28" s="32">
        <v>100469.99999999964</v>
      </c>
      <c r="AE28" s="32">
        <v>91800</v>
      </c>
      <c r="AF28" s="32">
        <v>91800</v>
      </c>
      <c r="AG28" s="32">
        <v>22950</v>
      </c>
      <c r="AH28" s="1"/>
      <c r="AI28" s="39">
        <f>SUM(I28:AG28)</f>
        <v>910350</v>
      </c>
      <c r="AJ28" s="1"/>
      <c r="AK28" s="40">
        <f>E28-AI28</f>
        <v>-910350</v>
      </c>
      <c r="AL28" s="58" t="s">
        <v>67</v>
      </c>
      <c r="AM28" s="35"/>
      <c r="AN28" s="35"/>
      <c r="AO28" s="35"/>
      <c r="AP28" s="35"/>
      <c r="AQ28" s="35"/>
      <c r="AR28" s="35"/>
      <c r="AS28" s="35">
        <v>244800</v>
      </c>
      <c r="AT28" s="35">
        <v>243780.00000000035</v>
      </c>
      <c r="AU28" s="35">
        <v>0</v>
      </c>
      <c r="AV28" s="35">
        <v>12750</v>
      </c>
      <c r="AW28" s="35">
        <v>1529.9999999997681</v>
      </c>
      <c r="AX28" s="35">
        <v>139739.99999999988</v>
      </c>
      <c r="AY28" s="35">
        <v>103530.00000000035</v>
      </c>
      <c r="AZ28" s="35">
        <v>202469.99999999965</v>
      </c>
      <c r="BA28" s="35">
        <v>183600</v>
      </c>
      <c r="BB28" s="35">
        <v>22950</v>
      </c>
      <c r="BD28" s="33">
        <f>SUM(AM28:BB28)</f>
        <v>1155150</v>
      </c>
      <c r="BF28" s="33">
        <f>BD28-AI28</f>
        <v>244800</v>
      </c>
    </row>
    <row r="29" spans="2:58" ht="15.75" thickBot="1" x14ac:dyDescent="0.3">
      <c r="B29" s="44"/>
      <c r="C29" s="45"/>
      <c r="D29" s="45"/>
      <c r="E29" s="45"/>
      <c r="F29" s="46" t="s">
        <v>35</v>
      </c>
      <c r="G29" s="47">
        <f>SUM(G8:G28)</f>
        <v>0</v>
      </c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1"/>
      <c r="AJ29" s="1"/>
      <c r="AK29" s="1"/>
      <c r="AL29" s="57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</row>
    <row r="30" spans="2:58" x14ac:dyDescent="0.25">
      <c r="AL30" s="58" t="s">
        <v>66</v>
      </c>
      <c r="AM30" s="2">
        <f>SUMIF($AL$8:$AL$28,$AL30,AM$8:AM$28)</f>
        <v>0</v>
      </c>
      <c r="AN30" s="2">
        <f t="shared" ref="AN30:BB37" si="4">SUMIF($AL$8:$AL$28,$AL30,AN$8:AN$28)</f>
        <v>0</v>
      </c>
      <c r="AO30" s="2">
        <f t="shared" si="4"/>
        <v>0</v>
      </c>
      <c r="AP30" s="2">
        <f t="shared" si="4"/>
        <v>0</v>
      </c>
      <c r="AQ30" s="2">
        <f t="shared" si="4"/>
        <v>0</v>
      </c>
      <c r="AR30" s="2">
        <f t="shared" si="4"/>
        <v>0</v>
      </c>
      <c r="AS30" s="2">
        <f t="shared" si="4"/>
        <v>218.4</v>
      </c>
      <c r="AT30" s="2">
        <f t="shared" si="4"/>
        <v>390.60000000000093</v>
      </c>
      <c r="AU30" s="2">
        <f t="shared" si="4"/>
        <v>2.519999999999857</v>
      </c>
      <c r="AV30" s="2">
        <f t="shared" si="4"/>
        <v>25.200000000000003</v>
      </c>
      <c r="AW30" s="2">
        <f t="shared" si="4"/>
        <v>0</v>
      </c>
      <c r="AX30" s="2">
        <f t="shared" si="4"/>
        <v>108.44399999999987</v>
      </c>
      <c r="AY30" s="2">
        <f t="shared" si="4"/>
        <v>46.893000000000164</v>
      </c>
      <c r="AZ30" s="2">
        <f t="shared" si="4"/>
        <v>95.717999999999805</v>
      </c>
      <c r="BA30" s="2">
        <f t="shared" si="4"/>
        <v>49.14</v>
      </c>
      <c r="BB30" s="2">
        <f t="shared" si="4"/>
        <v>152.14500000000001</v>
      </c>
    </row>
    <row r="31" spans="2:58" x14ac:dyDescent="0.25">
      <c r="AL31" s="58" t="s">
        <v>67</v>
      </c>
      <c r="AM31" s="2">
        <f t="shared" ref="AM31:AM37" si="5">SUMIF($AL$8:$AL$28,$AL31,AM$8:AM$28)</f>
        <v>0</v>
      </c>
      <c r="AN31" s="2">
        <f t="shared" si="4"/>
        <v>0</v>
      </c>
      <c r="AO31" s="2">
        <f t="shared" si="4"/>
        <v>0</v>
      </c>
      <c r="AP31" s="2">
        <f t="shared" si="4"/>
        <v>0</v>
      </c>
      <c r="AQ31" s="2">
        <f t="shared" si="4"/>
        <v>0</v>
      </c>
      <c r="AR31" s="2">
        <f t="shared" si="4"/>
        <v>0</v>
      </c>
      <c r="AS31" s="2">
        <f t="shared" si="4"/>
        <v>588080</v>
      </c>
      <c r="AT31" s="2">
        <f t="shared" si="4"/>
        <v>591400.00000000081</v>
      </c>
      <c r="AU31" s="2">
        <f t="shared" si="4"/>
        <v>83.999999999995239</v>
      </c>
      <c r="AV31" s="2">
        <f t="shared" si="4"/>
        <v>31090</v>
      </c>
      <c r="AW31" s="2">
        <f t="shared" si="4"/>
        <v>3629.9999999994498</v>
      </c>
      <c r="AX31" s="2">
        <f t="shared" si="4"/>
        <v>335154.7999999997</v>
      </c>
      <c r="AY31" s="2">
        <f t="shared" si="4"/>
        <v>247193.10000000085</v>
      </c>
      <c r="AZ31" s="2">
        <f t="shared" si="4"/>
        <v>483560.59999999916</v>
      </c>
      <c r="BA31" s="2">
        <f t="shared" si="4"/>
        <v>437238</v>
      </c>
      <c r="BB31" s="2">
        <f t="shared" si="4"/>
        <v>59521.5</v>
      </c>
    </row>
    <row r="32" spans="2:58" x14ac:dyDescent="0.25">
      <c r="H32" s="40"/>
      <c r="AL32" s="58" t="s">
        <v>68</v>
      </c>
      <c r="AM32" s="2">
        <f t="shared" si="5"/>
        <v>0</v>
      </c>
      <c r="AN32" s="2">
        <f t="shared" si="4"/>
        <v>0</v>
      </c>
      <c r="AO32" s="2">
        <f t="shared" si="4"/>
        <v>0</v>
      </c>
      <c r="AP32" s="2">
        <f t="shared" si="4"/>
        <v>0</v>
      </c>
      <c r="AQ32" s="2">
        <f t="shared" si="4"/>
        <v>0</v>
      </c>
      <c r="AR32" s="2">
        <f t="shared" si="4"/>
        <v>0</v>
      </c>
      <c r="AS32" s="2">
        <f t="shared" si="4"/>
        <v>40701.400000000009</v>
      </c>
      <c r="AT32" s="2">
        <f t="shared" si="4"/>
        <v>42813.200000000055</v>
      </c>
      <c r="AU32" s="2">
        <f t="shared" si="4"/>
        <v>2.519999999999857</v>
      </c>
      <c r="AV32" s="2">
        <f t="shared" si="4"/>
        <v>2445.1999999999998</v>
      </c>
      <c r="AW32" s="2">
        <f t="shared" si="4"/>
        <v>254.09999999996148</v>
      </c>
      <c r="AX32" s="2">
        <f t="shared" si="4"/>
        <v>10054.643999999993</v>
      </c>
      <c r="AY32" s="2">
        <f t="shared" si="4"/>
        <v>7415.793000000026</v>
      </c>
      <c r="AZ32" s="2">
        <f t="shared" si="4"/>
        <v>14506.817999999974</v>
      </c>
      <c r="BA32" s="2">
        <f t="shared" si="4"/>
        <v>24007.14</v>
      </c>
      <c r="BB32" s="2">
        <f t="shared" si="4"/>
        <v>3419.145</v>
      </c>
    </row>
    <row r="33" spans="38:54" x14ac:dyDescent="0.25">
      <c r="AL33" s="58" t="s">
        <v>71</v>
      </c>
      <c r="AM33" s="2">
        <f t="shared" si="5"/>
        <v>0</v>
      </c>
      <c r="AN33" s="2">
        <f t="shared" si="4"/>
        <v>0</v>
      </c>
      <c r="AO33" s="2">
        <f t="shared" si="4"/>
        <v>0</v>
      </c>
      <c r="AP33" s="2">
        <f t="shared" si="4"/>
        <v>0</v>
      </c>
      <c r="AQ33" s="2">
        <f t="shared" si="4"/>
        <v>0</v>
      </c>
      <c r="AR33" s="2">
        <f t="shared" si="4"/>
        <v>0</v>
      </c>
      <c r="AS33" s="2">
        <f t="shared" si="4"/>
        <v>0</v>
      </c>
      <c r="AT33" s="2">
        <f t="shared" si="4"/>
        <v>0</v>
      </c>
      <c r="AU33" s="2">
        <f t="shared" si="4"/>
        <v>2799.9999999998408</v>
      </c>
      <c r="AV33" s="2">
        <f t="shared" si="4"/>
        <v>0</v>
      </c>
      <c r="AW33" s="2">
        <f t="shared" si="4"/>
        <v>0</v>
      </c>
      <c r="AX33" s="2">
        <f t="shared" si="4"/>
        <v>0</v>
      </c>
      <c r="AY33" s="2">
        <f t="shared" si="4"/>
        <v>0</v>
      </c>
      <c r="AZ33" s="2">
        <f t="shared" si="4"/>
        <v>0</v>
      </c>
      <c r="BA33" s="2">
        <f t="shared" si="4"/>
        <v>0</v>
      </c>
      <c r="BB33" s="2">
        <f t="shared" si="4"/>
        <v>0</v>
      </c>
    </row>
    <row r="34" spans="38:54" x14ac:dyDescent="0.25">
      <c r="AL34" s="58" t="s">
        <v>72</v>
      </c>
      <c r="AM34" s="2">
        <f t="shared" si="5"/>
        <v>0</v>
      </c>
      <c r="AN34" s="2">
        <f t="shared" si="4"/>
        <v>0</v>
      </c>
      <c r="AO34" s="2">
        <f t="shared" si="4"/>
        <v>0</v>
      </c>
      <c r="AP34" s="2">
        <f t="shared" si="4"/>
        <v>0</v>
      </c>
      <c r="AQ34" s="2">
        <f t="shared" si="4"/>
        <v>0</v>
      </c>
      <c r="AR34" s="2">
        <f t="shared" si="4"/>
        <v>0</v>
      </c>
      <c r="AS34" s="2">
        <f t="shared" si="4"/>
        <v>22540.000000000029</v>
      </c>
      <c r="AT34" s="2">
        <f t="shared" si="4"/>
        <v>0</v>
      </c>
      <c r="AU34" s="2">
        <f t="shared" si="4"/>
        <v>0</v>
      </c>
      <c r="AV34" s="2">
        <f t="shared" si="4"/>
        <v>0</v>
      </c>
      <c r="AW34" s="2">
        <f t="shared" si="4"/>
        <v>0</v>
      </c>
      <c r="AX34" s="2">
        <f t="shared" si="4"/>
        <v>0</v>
      </c>
      <c r="AY34" s="2">
        <f t="shared" si="4"/>
        <v>0</v>
      </c>
      <c r="AZ34" s="2">
        <f t="shared" si="4"/>
        <v>0</v>
      </c>
      <c r="BA34" s="2">
        <f t="shared" si="4"/>
        <v>0</v>
      </c>
      <c r="BB34" s="2">
        <f t="shared" si="4"/>
        <v>0</v>
      </c>
    </row>
    <row r="35" spans="38:54" x14ac:dyDescent="0.25">
      <c r="AL35" s="58" t="s">
        <v>73</v>
      </c>
      <c r="AM35" s="2">
        <f t="shared" si="5"/>
        <v>0</v>
      </c>
      <c r="AN35" s="2">
        <f t="shared" si="4"/>
        <v>0</v>
      </c>
      <c r="AO35" s="2">
        <f t="shared" si="4"/>
        <v>0</v>
      </c>
      <c r="AP35" s="2">
        <f t="shared" si="4"/>
        <v>0</v>
      </c>
      <c r="AQ35" s="2">
        <f t="shared" si="4"/>
        <v>0</v>
      </c>
      <c r="AR35" s="2">
        <f t="shared" si="4"/>
        <v>0</v>
      </c>
      <c r="AS35" s="2">
        <f t="shared" si="4"/>
        <v>112700.00000000015</v>
      </c>
      <c r="AT35" s="2">
        <f t="shared" si="4"/>
        <v>0</v>
      </c>
      <c r="AU35" s="2">
        <f t="shared" si="4"/>
        <v>0</v>
      </c>
      <c r="AV35" s="2">
        <f t="shared" si="4"/>
        <v>0</v>
      </c>
      <c r="AW35" s="2">
        <f t="shared" si="4"/>
        <v>0</v>
      </c>
      <c r="AX35" s="2">
        <f t="shared" si="4"/>
        <v>0</v>
      </c>
      <c r="AY35" s="2">
        <f t="shared" si="4"/>
        <v>0</v>
      </c>
      <c r="AZ35" s="2">
        <f t="shared" si="4"/>
        <v>0</v>
      </c>
      <c r="BA35" s="2">
        <f t="shared" si="4"/>
        <v>0</v>
      </c>
      <c r="BB35" s="2">
        <f t="shared" si="4"/>
        <v>0</v>
      </c>
    </row>
    <row r="36" spans="38:54" x14ac:dyDescent="0.25">
      <c r="AL36" s="58" t="s">
        <v>69</v>
      </c>
      <c r="AM36" s="2">
        <f t="shared" si="5"/>
        <v>0</v>
      </c>
      <c r="AN36" s="2">
        <f t="shared" si="4"/>
        <v>0</v>
      </c>
      <c r="AO36" s="2">
        <f t="shared" si="4"/>
        <v>0</v>
      </c>
      <c r="AP36" s="2">
        <f t="shared" si="4"/>
        <v>0</v>
      </c>
      <c r="AQ36" s="2">
        <f t="shared" si="4"/>
        <v>0</v>
      </c>
      <c r="AR36" s="2">
        <f t="shared" si="4"/>
        <v>0</v>
      </c>
      <c r="AS36" s="2">
        <f t="shared" si="4"/>
        <v>7000</v>
      </c>
      <c r="AT36" s="2">
        <f t="shared" si="4"/>
        <v>35000</v>
      </c>
      <c r="AU36" s="2">
        <f t="shared" si="4"/>
        <v>0</v>
      </c>
      <c r="AV36" s="2">
        <f t="shared" si="4"/>
        <v>0</v>
      </c>
      <c r="AW36" s="2">
        <f t="shared" si="4"/>
        <v>0</v>
      </c>
      <c r="AX36" s="2">
        <f t="shared" si="4"/>
        <v>0</v>
      </c>
      <c r="AY36" s="2">
        <f t="shared" si="4"/>
        <v>0</v>
      </c>
      <c r="AZ36" s="2">
        <f t="shared" si="4"/>
        <v>0</v>
      </c>
      <c r="BA36" s="2">
        <f t="shared" si="4"/>
        <v>0</v>
      </c>
      <c r="BB36" s="2">
        <f t="shared" si="4"/>
        <v>0</v>
      </c>
    </row>
    <row r="37" spans="38:54" x14ac:dyDescent="0.25">
      <c r="AL37" s="58" t="s">
        <v>70</v>
      </c>
      <c r="AM37" s="2">
        <f t="shared" si="5"/>
        <v>0</v>
      </c>
      <c r="AN37" s="2">
        <f t="shared" si="4"/>
        <v>0</v>
      </c>
      <c r="AO37" s="2">
        <f t="shared" si="4"/>
        <v>0</v>
      </c>
      <c r="AP37" s="2">
        <f t="shared" si="4"/>
        <v>0</v>
      </c>
      <c r="AQ37" s="2">
        <f t="shared" si="4"/>
        <v>0</v>
      </c>
      <c r="AR37" s="2">
        <f t="shared" si="4"/>
        <v>0</v>
      </c>
      <c r="AS37" s="2">
        <f t="shared" si="4"/>
        <v>1750</v>
      </c>
      <c r="AT37" s="2">
        <f t="shared" si="4"/>
        <v>8750</v>
      </c>
      <c r="AU37" s="2">
        <f t="shared" si="4"/>
        <v>0</v>
      </c>
      <c r="AV37" s="2">
        <f t="shared" si="4"/>
        <v>0</v>
      </c>
      <c r="AW37" s="2">
        <f t="shared" si="4"/>
        <v>0</v>
      </c>
      <c r="AX37" s="2">
        <f t="shared" si="4"/>
        <v>0</v>
      </c>
      <c r="AY37" s="2">
        <f t="shared" si="4"/>
        <v>0</v>
      </c>
      <c r="AZ37" s="2">
        <f t="shared" si="4"/>
        <v>0</v>
      </c>
      <c r="BA37" s="2">
        <f t="shared" si="4"/>
        <v>0</v>
      </c>
      <c r="BB37" s="2">
        <f t="shared" si="4"/>
        <v>0</v>
      </c>
    </row>
  </sheetData>
  <pageMargins left="0.51181102362204722" right="0.51181102362204722" top="0.78740157480314965" bottom="0.78740157480314965" header="0.31496062992125984" footer="0.31496062992125984"/>
  <pageSetup paperSize="9" scale="8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37"/>
  <sheetViews>
    <sheetView showGridLines="0" topLeftCell="D2" zoomScale="85" zoomScaleNormal="85" workbookViewId="0">
      <selection activeCell="AT30" sqref="AT30"/>
    </sheetView>
  </sheetViews>
  <sheetFormatPr defaultRowHeight="15" outlineLevelCol="1" x14ac:dyDescent="0.25"/>
  <cols>
    <col min="1" max="1" width="6.5703125" style="1" customWidth="1"/>
    <col min="2" max="2" width="13.7109375" style="1" customWidth="1"/>
    <col min="3" max="3" width="87.5703125" style="1" customWidth="1"/>
    <col min="4" max="4" width="13.7109375" style="1" customWidth="1"/>
    <col min="5" max="5" width="14.7109375" style="1" customWidth="1"/>
    <col min="6" max="6" width="13.5703125" style="1" customWidth="1"/>
    <col min="7" max="7" width="15.42578125" style="1" bestFit="1" customWidth="1"/>
    <col min="8" max="8" width="13.28515625" style="1" bestFit="1" customWidth="1"/>
    <col min="9" max="11" width="11.7109375" style="2" hidden="1" customWidth="1" outlineLevel="1"/>
    <col min="12" max="39" width="12.7109375" style="2" hidden="1" customWidth="1" outlineLevel="1"/>
    <col min="40" max="41" width="11.7109375" style="2" hidden="1" customWidth="1" outlineLevel="1"/>
    <col min="42" max="42" width="13.28515625" style="2" hidden="1" customWidth="1" outlineLevel="1"/>
    <col min="43" max="44" width="11.7109375" style="2" hidden="1" customWidth="1" outlineLevel="1"/>
    <col min="45" max="45" width="11.7109375" style="2" customWidth="1" collapsed="1"/>
    <col min="46" max="47" width="11.7109375" style="2" customWidth="1"/>
    <col min="48" max="48" width="13.140625" style="2" customWidth="1"/>
    <col min="49" max="49" width="11.7109375" style="1" customWidth="1"/>
    <col min="50" max="68" width="14.28515625" style="2" customWidth="1"/>
    <col min="69" max="76" width="15.28515625" style="2" customWidth="1"/>
    <col min="77" max="77" width="9.140625" style="2"/>
    <col min="78" max="78" width="14.28515625" style="2" bestFit="1" customWidth="1"/>
    <col min="79" max="16384" width="9.140625" style="2"/>
  </cols>
  <sheetData>
    <row r="1" spans="1:72" ht="15.75" thickBot="1" x14ac:dyDescent="0.3"/>
    <row r="2" spans="1:72" s="7" customFormat="1" ht="15.75" thickBot="1" x14ac:dyDescent="0.3">
      <c r="A2" s="3"/>
      <c r="B2" s="3"/>
      <c r="C2" s="3"/>
      <c r="D2" s="3"/>
      <c r="E2" s="3"/>
      <c r="F2" s="3"/>
      <c r="G2" s="4"/>
      <c r="H2" s="3"/>
      <c r="I2" s="5" t="s">
        <v>24</v>
      </c>
      <c r="J2" s="5" t="s">
        <v>24</v>
      </c>
      <c r="K2" s="5" t="s">
        <v>24</v>
      </c>
      <c r="L2" s="5" t="s">
        <v>24</v>
      </c>
      <c r="M2" s="5" t="s">
        <v>24</v>
      </c>
      <c r="N2" s="5" t="s">
        <v>24</v>
      </c>
      <c r="O2" s="5" t="s">
        <v>24</v>
      </c>
      <c r="P2" s="5" t="s">
        <v>24</v>
      </c>
      <c r="Q2" s="5" t="s">
        <v>24</v>
      </c>
      <c r="R2" s="5" t="s">
        <v>24</v>
      </c>
      <c r="S2" s="5" t="s">
        <v>24</v>
      </c>
      <c r="T2" s="5" t="s">
        <v>24</v>
      </c>
      <c r="U2" s="5" t="s">
        <v>24</v>
      </c>
      <c r="V2" s="5" t="s">
        <v>24</v>
      </c>
      <c r="W2" s="5" t="s">
        <v>24</v>
      </c>
      <c r="X2" s="5" t="s">
        <v>24</v>
      </c>
      <c r="Y2" s="5" t="s">
        <v>24</v>
      </c>
      <c r="Z2" s="5" t="s">
        <v>24</v>
      </c>
      <c r="AA2" s="5" t="s">
        <v>24</v>
      </c>
      <c r="AB2" s="5" t="s">
        <v>24</v>
      </c>
      <c r="AC2" s="5" t="s">
        <v>24</v>
      </c>
      <c r="AD2" s="5" t="s">
        <v>24</v>
      </c>
      <c r="AE2" s="5" t="s">
        <v>24</v>
      </c>
      <c r="AF2" s="5" t="s">
        <v>24</v>
      </c>
      <c r="AG2" s="5" t="s">
        <v>24</v>
      </c>
      <c r="AH2" s="5" t="s">
        <v>24</v>
      </c>
      <c r="AI2" s="5" t="s">
        <v>24</v>
      </c>
      <c r="AJ2" s="5" t="s">
        <v>24</v>
      </c>
      <c r="AK2" s="5" t="s">
        <v>24</v>
      </c>
      <c r="AL2" s="5" t="s">
        <v>24</v>
      </c>
      <c r="AM2" s="5" t="s">
        <v>24</v>
      </c>
      <c r="AN2" s="5" t="s">
        <v>24</v>
      </c>
      <c r="AO2" s="3"/>
      <c r="AP2" s="6"/>
      <c r="AQ2" s="3"/>
      <c r="AR2" s="3"/>
      <c r="AS2" s="3"/>
      <c r="AT2" s="5" t="s">
        <v>0</v>
      </c>
      <c r="AU2" s="5" t="s">
        <v>0</v>
      </c>
      <c r="AV2" s="5" t="s">
        <v>0</v>
      </c>
      <c r="AW2" s="5" t="s">
        <v>0</v>
      </c>
      <c r="AX2" s="5" t="s">
        <v>0</v>
      </c>
      <c r="AY2" s="5" t="s">
        <v>0</v>
      </c>
      <c r="AZ2" s="5" t="s">
        <v>0</v>
      </c>
      <c r="BA2" s="5" t="s">
        <v>0</v>
      </c>
      <c r="BB2" s="5" t="s">
        <v>0</v>
      </c>
      <c r="BC2" s="5" t="s">
        <v>0</v>
      </c>
      <c r="BD2" s="5" t="s">
        <v>0</v>
      </c>
      <c r="BE2" s="5" t="s">
        <v>0</v>
      </c>
      <c r="BF2" s="5" t="s">
        <v>0</v>
      </c>
      <c r="BG2" s="5" t="s">
        <v>0</v>
      </c>
      <c r="BH2" s="5" t="s">
        <v>0</v>
      </c>
      <c r="BI2" s="5" t="s">
        <v>0</v>
      </c>
      <c r="BJ2" s="5" t="s">
        <v>0</v>
      </c>
      <c r="BK2" s="5" t="s">
        <v>0</v>
      </c>
      <c r="BL2" s="5" t="s">
        <v>0</v>
      </c>
      <c r="BM2" s="5" t="s">
        <v>0</v>
      </c>
      <c r="BN2" s="5" t="s">
        <v>0</v>
      </c>
      <c r="BO2" s="5" t="s">
        <v>0</v>
      </c>
      <c r="BP2" s="5" t="s">
        <v>0</v>
      </c>
    </row>
    <row r="3" spans="1:72" s="12" customFormat="1" ht="19.5" thickBot="1" x14ac:dyDescent="0.35">
      <c r="A3" s="8"/>
      <c r="B3" s="9" t="s">
        <v>25</v>
      </c>
      <c r="C3" s="10"/>
      <c r="D3" s="10"/>
      <c r="E3" s="10"/>
      <c r="F3" s="10"/>
      <c r="G3" s="11"/>
      <c r="H3" s="8"/>
      <c r="I3" s="5">
        <v>1</v>
      </c>
      <c r="J3" s="5">
        <v>2</v>
      </c>
      <c r="K3" s="5">
        <v>3</v>
      </c>
      <c r="L3" s="5">
        <v>4</v>
      </c>
      <c r="M3" s="5">
        <v>5</v>
      </c>
      <c r="N3" s="5">
        <v>6</v>
      </c>
      <c r="O3" s="5">
        <v>7</v>
      </c>
      <c r="P3" s="5">
        <v>8</v>
      </c>
      <c r="Q3" s="5">
        <v>9</v>
      </c>
      <c r="R3" s="5">
        <v>10</v>
      </c>
      <c r="S3" s="5">
        <v>11</v>
      </c>
      <c r="T3" s="5">
        <v>12</v>
      </c>
      <c r="U3" s="5">
        <v>13</v>
      </c>
      <c r="V3" s="5">
        <v>14</v>
      </c>
      <c r="W3" s="5">
        <v>15</v>
      </c>
      <c r="X3" s="5">
        <v>16</v>
      </c>
      <c r="Y3" s="5">
        <v>17</v>
      </c>
      <c r="Z3" s="5">
        <v>18</v>
      </c>
      <c r="AA3" s="5">
        <v>19</v>
      </c>
      <c r="AB3" s="5">
        <v>20</v>
      </c>
      <c r="AC3" s="5">
        <v>21</v>
      </c>
      <c r="AD3" s="5">
        <v>22</v>
      </c>
      <c r="AE3" s="5">
        <v>23</v>
      </c>
      <c r="AF3" s="5">
        <v>24</v>
      </c>
      <c r="AG3" s="5">
        <v>25</v>
      </c>
      <c r="AH3" s="5">
        <v>26</v>
      </c>
      <c r="AI3" s="5">
        <v>27</v>
      </c>
      <c r="AJ3" s="5">
        <v>28</v>
      </c>
      <c r="AK3" s="5">
        <v>29</v>
      </c>
      <c r="AL3" s="5">
        <v>30</v>
      </c>
      <c r="AM3" s="5">
        <v>31</v>
      </c>
      <c r="AN3" s="5">
        <v>32</v>
      </c>
      <c r="AO3" s="8"/>
      <c r="AP3" s="6"/>
      <c r="AQ3" s="8"/>
      <c r="AR3" s="8"/>
      <c r="AS3" s="8"/>
      <c r="AT3" s="5">
        <v>1</v>
      </c>
      <c r="AU3" s="5">
        <v>2</v>
      </c>
      <c r="AV3" s="5">
        <v>3</v>
      </c>
      <c r="AW3" s="5">
        <v>4</v>
      </c>
      <c r="AX3" s="5">
        <v>5</v>
      </c>
      <c r="AY3" s="5">
        <v>6</v>
      </c>
      <c r="AZ3" s="5">
        <v>7</v>
      </c>
      <c r="BA3" s="5">
        <v>8</v>
      </c>
      <c r="BB3" s="5">
        <v>9</v>
      </c>
      <c r="BC3" s="5">
        <v>10</v>
      </c>
      <c r="BD3" s="5">
        <v>11</v>
      </c>
      <c r="BE3" s="5">
        <v>12</v>
      </c>
      <c r="BF3" s="5">
        <v>13</v>
      </c>
      <c r="BG3" s="5">
        <v>14</v>
      </c>
      <c r="BH3" s="5">
        <v>15</v>
      </c>
      <c r="BI3" s="5">
        <v>16</v>
      </c>
      <c r="BJ3" s="5">
        <v>17</v>
      </c>
      <c r="BK3" s="5">
        <v>18</v>
      </c>
      <c r="BL3" s="5">
        <v>19</v>
      </c>
      <c r="BM3" s="5">
        <v>20</v>
      </c>
      <c r="BN3" s="5">
        <v>21</v>
      </c>
      <c r="BO3" s="5">
        <v>22</v>
      </c>
      <c r="BP3" s="5">
        <v>23</v>
      </c>
    </row>
    <row r="4" spans="1:72" s="12" customFormat="1" ht="19.5" thickBot="1" x14ac:dyDescent="0.35">
      <c r="A4" s="8"/>
      <c r="B4" s="9" t="s">
        <v>26</v>
      </c>
      <c r="C4" s="10"/>
      <c r="D4" s="10"/>
      <c r="E4" s="10"/>
      <c r="F4" s="10"/>
      <c r="G4" s="11"/>
      <c r="H4" s="8"/>
      <c r="I4" s="13" t="s">
        <v>1</v>
      </c>
      <c r="J4" s="13" t="s">
        <v>1</v>
      </c>
      <c r="K4" s="13" t="s">
        <v>2</v>
      </c>
      <c r="L4" s="13" t="s">
        <v>2</v>
      </c>
      <c r="M4" s="13" t="s">
        <v>3</v>
      </c>
      <c r="N4" s="13" t="s">
        <v>4</v>
      </c>
      <c r="O4" s="13" t="s">
        <v>4</v>
      </c>
      <c r="P4" s="13" t="s">
        <v>5</v>
      </c>
      <c r="Q4" s="13" t="s">
        <v>6</v>
      </c>
      <c r="R4" s="13" t="s">
        <v>7</v>
      </c>
      <c r="S4" s="13" t="s">
        <v>7</v>
      </c>
      <c r="T4" s="13" t="s">
        <v>8</v>
      </c>
      <c r="U4" s="13" t="s">
        <v>8</v>
      </c>
      <c r="V4" s="13" t="s">
        <v>9</v>
      </c>
      <c r="W4" s="13" t="s">
        <v>10</v>
      </c>
      <c r="X4" s="13" t="s">
        <v>10</v>
      </c>
      <c r="Y4" s="13" t="s">
        <v>11</v>
      </c>
      <c r="Z4" s="13" t="s">
        <v>11</v>
      </c>
      <c r="AA4" s="13" t="s">
        <v>12</v>
      </c>
      <c r="AB4" s="13" t="s">
        <v>13</v>
      </c>
      <c r="AC4" s="13" t="s">
        <v>14</v>
      </c>
      <c r="AD4" s="13" t="s">
        <v>15</v>
      </c>
      <c r="AE4" s="13" t="s">
        <v>16</v>
      </c>
      <c r="AF4" s="13" t="s">
        <v>17</v>
      </c>
      <c r="AG4" s="13" t="s">
        <v>17</v>
      </c>
      <c r="AH4" s="13" t="s">
        <v>18</v>
      </c>
      <c r="AI4" s="13" t="s">
        <v>19</v>
      </c>
      <c r="AJ4" s="13" t="s">
        <v>20</v>
      </c>
      <c r="AK4" s="13" t="s">
        <v>21</v>
      </c>
      <c r="AL4" s="13" t="s">
        <v>21</v>
      </c>
      <c r="AM4" s="13" t="s">
        <v>22</v>
      </c>
      <c r="AN4" s="13" t="s">
        <v>23</v>
      </c>
      <c r="AO4" s="8"/>
      <c r="AP4" s="6"/>
      <c r="AQ4" s="8"/>
      <c r="AR4" s="8"/>
      <c r="AS4" s="8"/>
      <c r="AT4" s="13" t="s">
        <v>1</v>
      </c>
      <c r="AU4" s="13" t="s">
        <v>2</v>
      </c>
      <c r="AV4" s="13" t="s">
        <v>3</v>
      </c>
      <c r="AW4" s="13" t="s">
        <v>4</v>
      </c>
      <c r="AX4" s="13" t="s">
        <v>5</v>
      </c>
      <c r="AY4" s="13" t="s">
        <v>6</v>
      </c>
      <c r="AZ4" s="13" t="s">
        <v>7</v>
      </c>
      <c r="BA4" s="13" t="s">
        <v>8</v>
      </c>
      <c r="BB4" s="13" t="s">
        <v>9</v>
      </c>
      <c r="BC4" s="13" t="s">
        <v>10</v>
      </c>
      <c r="BD4" s="13" t="s">
        <v>11</v>
      </c>
      <c r="BE4" s="13" t="s">
        <v>12</v>
      </c>
      <c r="BF4" s="13" t="s">
        <v>13</v>
      </c>
      <c r="BG4" s="13" t="s">
        <v>14</v>
      </c>
      <c r="BH4" s="13" t="s">
        <v>15</v>
      </c>
      <c r="BI4" s="13" t="s">
        <v>16</v>
      </c>
      <c r="BJ4" s="13" t="s">
        <v>17</v>
      </c>
      <c r="BK4" s="13" t="s">
        <v>18</v>
      </c>
      <c r="BL4" s="13" t="s">
        <v>19</v>
      </c>
      <c r="BM4" s="13" t="s">
        <v>20</v>
      </c>
      <c r="BN4" s="13" t="s">
        <v>21</v>
      </c>
      <c r="BO4" s="13" t="s">
        <v>22</v>
      </c>
      <c r="BP4" s="13" t="s">
        <v>23</v>
      </c>
    </row>
    <row r="5" spans="1:72" x14ac:dyDescent="0.25">
      <c r="B5" s="14" t="s">
        <v>27</v>
      </c>
      <c r="C5" s="15" t="s">
        <v>28</v>
      </c>
      <c r="D5" s="15" t="s">
        <v>29</v>
      </c>
      <c r="E5" s="15" t="s">
        <v>30</v>
      </c>
      <c r="F5" s="15" t="s">
        <v>31</v>
      </c>
      <c r="G5" s="16" t="s">
        <v>32</v>
      </c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"/>
      <c r="AP5" s="6" t="s">
        <v>33</v>
      </c>
      <c r="AQ5" s="18"/>
      <c r="AR5" s="18" t="s">
        <v>34</v>
      </c>
      <c r="AS5" s="1"/>
      <c r="AT5" s="17"/>
      <c r="AU5" s="17"/>
      <c r="AV5" s="17"/>
      <c r="AW5" s="17"/>
      <c r="AX5" s="17"/>
      <c r="AY5" s="17"/>
      <c r="AZ5" s="17"/>
      <c r="BA5" s="17"/>
      <c r="BB5" s="17"/>
      <c r="BC5" s="17"/>
      <c r="BD5" s="17"/>
      <c r="BE5" s="17"/>
      <c r="BF5" s="17"/>
      <c r="BG5" s="17"/>
      <c r="BH5" s="17"/>
      <c r="BI5" s="17"/>
      <c r="BJ5" s="17"/>
      <c r="BK5" s="17"/>
      <c r="BL5" s="17"/>
      <c r="BM5" s="17"/>
      <c r="BN5" s="17"/>
      <c r="BO5" s="17"/>
      <c r="BP5" s="17"/>
      <c r="BR5" s="6" t="s">
        <v>35</v>
      </c>
      <c r="BS5" s="19"/>
      <c r="BT5" s="19" t="s">
        <v>34</v>
      </c>
    </row>
    <row r="6" spans="1:72" ht="8.25" customHeight="1" x14ac:dyDescent="0.25">
      <c r="B6" s="20"/>
      <c r="C6" s="21"/>
      <c r="D6" s="21"/>
      <c r="E6" s="22"/>
      <c r="F6" s="23"/>
      <c r="G6" s="24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1"/>
      <c r="AQ6" s="1"/>
      <c r="AR6" s="1"/>
      <c r="AS6" s="1"/>
      <c r="AT6" s="25"/>
      <c r="AU6" s="25"/>
      <c r="AV6" s="25"/>
      <c r="AW6" s="25"/>
      <c r="AX6" s="25"/>
      <c r="AY6" s="25"/>
      <c r="AZ6" s="25"/>
      <c r="BA6" s="25"/>
      <c r="BB6" s="25"/>
      <c r="BC6" s="25"/>
      <c r="BD6" s="25"/>
      <c r="BE6" s="25"/>
      <c r="BF6" s="25"/>
      <c r="BG6" s="25"/>
      <c r="BH6" s="25"/>
      <c r="BI6" s="25"/>
      <c r="BJ6" s="25"/>
      <c r="BK6" s="25"/>
      <c r="BL6" s="25"/>
      <c r="BM6" s="25"/>
      <c r="BN6" s="25"/>
      <c r="BO6" s="25"/>
      <c r="BP6" s="25"/>
    </row>
    <row r="7" spans="1:72" ht="15" customHeight="1" x14ac:dyDescent="0.25">
      <c r="B7" s="26">
        <v>1</v>
      </c>
      <c r="C7" s="27" t="s">
        <v>36</v>
      </c>
      <c r="D7" s="28" t="s">
        <v>37</v>
      </c>
      <c r="E7" s="29"/>
      <c r="F7" s="30"/>
      <c r="G7" s="31"/>
      <c r="I7" s="32">
        <v>447.99972000000002</v>
      </c>
      <c r="J7" s="32">
        <v>333.9</v>
      </c>
      <c r="K7" s="32">
        <v>0</v>
      </c>
      <c r="L7" s="32">
        <v>90.300000000000011</v>
      </c>
      <c r="M7" s="32">
        <v>233.10000000000022</v>
      </c>
      <c r="N7" s="32">
        <v>1330</v>
      </c>
      <c r="O7" s="32">
        <v>2057.9999999999995</v>
      </c>
      <c r="P7" s="32">
        <v>2801.400000000001</v>
      </c>
      <c r="Q7" s="32">
        <v>1470.0000000000002</v>
      </c>
      <c r="R7" s="32">
        <v>1071.0000000000002</v>
      </c>
      <c r="S7" s="32">
        <v>3231.8999999999996</v>
      </c>
      <c r="T7" s="32">
        <v>2100.0000000000005</v>
      </c>
      <c r="U7" s="32">
        <v>1635.9000000000015</v>
      </c>
      <c r="V7" s="32">
        <v>982.79999999999916</v>
      </c>
      <c r="W7" s="32">
        <v>0</v>
      </c>
      <c r="X7" s="32">
        <v>9043.9999999999927</v>
      </c>
      <c r="Y7" s="32">
        <v>12096.000000000002</v>
      </c>
      <c r="Z7" s="32">
        <v>15727.600000000035</v>
      </c>
      <c r="AA7" s="32">
        <v>0</v>
      </c>
      <c r="AB7" s="32">
        <v>1165.5000000000002</v>
      </c>
      <c r="AC7" s="32">
        <v>0</v>
      </c>
      <c r="AD7" s="32">
        <v>4882.5</v>
      </c>
      <c r="AE7" s="32">
        <v>1637.9999999999784</v>
      </c>
      <c r="AF7" s="32">
        <v>9194.4999999999982</v>
      </c>
      <c r="AG7" s="32">
        <v>4721.5000000000009</v>
      </c>
      <c r="AH7" s="32">
        <v>176.40000000000072</v>
      </c>
      <c r="AI7" s="32">
        <v>336.0000000000008</v>
      </c>
      <c r="AJ7" s="32">
        <v>155.39999999999955</v>
      </c>
      <c r="AK7" s="32">
        <v>350</v>
      </c>
      <c r="AL7" s="32">
        <v>173.59999999999968</v>
      </c>
      <c r="AM7" s="32">
        <v>1719.9000000000033</v>
      </c>
      <c r="AN7" s="32">
        <v>411.59999999999968</v>
      </c>
      <c r="AO7" s="1"/>
      <c r="AP7" s="33">
        <f t="shared" ref="AP7:AP24" si="0">SUM(I7:AN7)</f>
        <v>79578.79972000001</v>
      </c>
      <c r="AQ7" s="18"/>
      <c r="AR7" s="34">
        <f t="shared" ref="AR7:AR24" si="1">E7-AP7</f>
        <v>-79578.79972000001</v>
      </c>
      <c r="AS7" s="1"/>
      <c r="AT7" s="35">
        <v>781.89972</v>
      </c>
      <c r="AU7" s="35">
        <v>90.300000000000011</v>
      </c>
      <c r="AV7" s="35">
        <v>233.10000000000022</v>
      </c>
      <c r="AW7" s="35">
        <v>3387.9999999999995</v>
      </c>
      <c r="AX7" s="35">
        <v>2801.400000000001</v>
      </c>
      <c r="AY7" s="35">
        <v>1470.0000000000002</v>
      </c>
      <c r="AZ7" s="35">
        <v>4302.8999999999996</v>
      </c>
      <c r="BA7" s="35">
        <v>3735.9000000000019</v>
      </c>
      <c r="BB7" s="35">
        <v>982.79999999999916</v>
      </c>
      <c r="BC7" s="35">
        <v>9043.9999999999927</v>
      </c>
      <c r="BD7" s="35">
        <v>27823.600000000035</v>
      </c>
      <c r="BE7" s="35">
        <v>0</v>
      </c>
      <c r="BF7" s="35">
        <v>1165.5000000000002</v>
      </c>
      <c r="BG7" s="35">
        <v>0</v>
      </c>
      <c r="BH7" s="35">
        <v>4882.5</v>
      </c>
      <c r="BI7" s="35">
        <v>1637.9999999999784</v>
      </c>
      <c r="BJ7" s="35">
        <v>13916</v>
      </c>
      <c r="BK7" s="35">
        <v>176.40000000000072</v>
      </c>
      <c r="BL7" s="35">
        <v>336.0000000000008</v>
      </c>
      <c r="BM7" s="35">
        <v>155.39999999999955</v>
      </c>
      <c r="BN7" s="35">
        <v>523.59999999999968</v>
      </c>
      <c r="BO7" s="35">
        <v>1719.9000000000033</v>
      </c>
      <c r="BP7" s="35">
        <v>411.59999999999968</v>
      </c>
      <c r="BR7" s="33">
        <f t="shared" ref="BR7:BR14" si="2">SUM(AT7:BP7)</f>
        <v>79578.799720000025</v>
      </c>
      <c r="BS7" s="19"/>
      <c r="BT7" s="33">
        <f t="shared" ref="BT7:BT24" si="3">BR7-AP7</f>
        <v>0</v>
      </c>
    </row>
    <row r="8" spans="1:72" x14ac:dyDescent="0.25">
      <c r="B8" s="36" t="s">
        <v>38</v>
      </c>
      <c r="C8" s="37" t="s">
        <v>39</v>
      </c>
      <c r="D8" s="37" t="s">
        <v>40</v>
      </c>
      <c r="E8" s="38"/>
      <c r="F8" s="30"/>
      <c r="G8" s="31"/>
      <c r="H8" s="40"/>
      <c r="I8" s="32">
        <v>13.439991600000001</v>
      </c>
      <c r="J8" s="32">
        <v>10.016999999999999</v>
      </c>
      <c r="K8" s="32">
        <v>0</v>
      </c>
      <c r="L8" s="32">
        <v>2.7090000000000001</v>
      </c>
      <c r="M8" s="32">
        <v>6.9930000000000065</v>
      </c>
      <c r="N8" s="32">
        <v>39.9</v>
      </c>
      <c r="O8" s="32">
        <v>61.739999999999981</v>
      </c>
      <c r="P8" s="32">
        <v>84.04200000000003</v>
      </c>
      <c r="Q8" s="32">
        <v>44.100000000000009</v>
      </c>
      <c r="R8" s="32">
        <v>32.130000000000003</v>
      </c>
      <c r="S8" s="32">
        <v>96.956999999999979</v>
      </c>
      <c r="T8" s="32">
        <v>63.000000000000014</v>
      </c>
      <c r="U8" s="32">
        <v>49.077000000000041</v>
      </c>
      <c r="V8" s="32">
        <v>29.483999999999973</v>
      </c>
      <c r="W8" s="32">
        <v>0</v>
      </c>
      <c r="X8" s="32">
        <v>271.31999999999977</v>
      </c>
      <c r="Y8" s="32">
        <v>362.88000000000005</v>
      </c>
      <c r="Z8" s="32">
        <v>471.82800000000105</v>
      </c>
      <c r="AA8" s="32">
        <v>0</v>
      </c>
      <c r="AB8" s="32">
        <v>34.965000000000003</v>
      </c>
      <c r="AC8" s="32">
        <v>0</v>
      </c>
      <c r="AD8" s="32">
        <v>146.47499999999999</v>
      </c>
      <c r="AE8" s="32">
        <v>49.139999999999347</v>
      </c>
      <c r="AF8" s="32">
        <v>275.83499999999992</v>
      </c>
      <c r="AG8" s="32">
        <v>141.64500000000001</v>
      </c>
      <c r="AH8" s="32">
        <v>5.2920000000000211</v>
      </c>
      <c r="AI8" s="32">
        <v>10.080000000000023</v>
      </c>
      <c r="AJ8" s="32">
        <v>4.6619999999999866</v>
      </c>
      <c r="AK8" s="32">
        <v>10.5</v>
      </c>
      <c r="AL8" s="32">
        <v>5.2079999999999904</v>
      </c>
      <c r="AM8" s="32">
        <v>51.597000000000094</v>
      </c>
      <c r="AN8" s="32">
        <v>12.34799999999999</v>
      </c>
      <c r="AO8" s="1"/>
      <c r="AP8" s="39">
        <f t="shared" si="0"/>
        <v>2387.3639916000002</v>
      </c>
      <c r="AQ8" s="1"/>
      <c r="AR8" s="40">
        <f t="shared" si="1"/>
        <v>-2387.3639916000002</v>
      </c>
      <c r="AS8" s="58" t="s">
        <v>66</v>
      </c>
      <c r="AT8" s="35">
        <v>23.456991600000002</v>
      </c>
      <c r="AU8" s="35">
        <v>2.7090000000000001</v>
      </c>
      <c r="AV8" s="35">
        <v>6.9930000000000065</v>
      </c>
      <c r="AW8" s="35">
        <v>101.63999999999999</v>
      </c>
      <c r="AX8" s="35">
        <v>84.04200000000003</v>
      </c>
      <c r="AY8" s="35">
        <v>44.100000000000009</v>
      </c>
      <c r="AZ8" s="35">
        <v>129.08699999999999</v>
      </c>
      <c r="BA8" s="35">
        <v>112.07700000000006</v>
      </c>
      <c r="BB8" s="35">
        <v>29.483999999999973</v>
      </c>
      <c r="BC8" s="35">
        <v>271.31999999999977</v>
      </c>
      <c r="BD8" s="35">
        <v>834.70800000000111</v>
      </c>
      <c r="BE8" s="35">
        <v>0</v>
      </c>
      <c r="BF8" s="35">
        <v>34.965000000000003</v>
      </c>
      <c r="BG8" s="35">
        <v>0</v>
      </c>
      <c r="BH8" s="35">
        <v>146.47499999999999</v>
      </c>
      <c r="BI8" s="35">
        <v>49.139999999999347</v>
      </c>
      <c r="BJ8" s="35">
        <v>417.4799999999999</v>
      </c>
      <c r="BK8" s="35">
        <v>5.2920000000000211</v>
      </c>
      <c r="BL8" s="35">
        <v>10.080000000000023</v>
      </c>
      <c r="BM8" s="35">
        <v>4.6619999999999866</v>
      </c>
      <c r="BN8" s="35">
        <v>15.707999999999991</v>
      </c>
      <c r="BO8" s="35">
        <v>51.597000000000094</v>
      </c>
      <c r="BP8" s="35">
        <v>12.34799999999999</v>
      </c>
      <c r="BR8" s="33">
        <f t="shared" si="2"/>
        <v>2387.3639915999997</v>
      </c>
      <c r="BT8" s="33">
        <f t="shared" si="3"/>
        <v>0</v>
      </c>
    </row>
    <row r="9" spans="1:72" x14ac:dyDescent="0.25">
      <c r="B9" s="36" t="s">
        <v>41</v>
      </c>
      <c r="C9" s="37" t="s">
        <v>42</v>
      </c>
      <c r="D9" s="37" t="s">
        <v>37</v>
      </c>
      <c r="E9" s="38"/>
      <c r="F9" s="30"/>
      <c r="G9" s="31"/>
      <c r="I9" s="32">
        <v>447.99972000000002</v>
      </c>
      <c r="J9" s="32">
        <v>333.9</v>
      </c>
      <c r="K9" s="32">
        <v>0</v>
      </c>
      <c r="L9" s="32">
        <v>90.300000000000011</v>
      </c>
      <c r="M9" s="32">
        <v>233.10000000000022</v>
      </c>
      <c r="N9" s="32">
        <v>1330</v>
      </c>
      <c r="O9" s="32">
        <v>2057.9999999999995</v>
      </c>
      <c r="P9" s="32">
        <v>2801.400000000001</v>
      </c>
      <c r="Q9" s="32">
        <v>1470.0000000000002</v>
      </c>
      <c r="R9" s="32">
        <v>1071.0000000000002</v>
      </c>
      <c r="S9" s="32">
        <v>3231.8999999999996</v>
      </c>
      <c r="T9" s="32">
        <v>2100.0000000000005</v>
      </c>
      <c r="U9" s="32">
        <v>1635.9000000000015</v>
      </c>
      <c r="V9" s="32">
        <v>982.79999999999916</v>
      </c>
      <c r="W9" s="32">
        <v>0</v>
      </c>
      <c r="X9" s="32">
        <v>9043.9999999999927</v>
      </c>
      <c r="Y9" s="32">
        <v>12096.000000000002</v>
      </c>
      <c r="Z9" s="32">
        <v>15727.600000000035</v>
      </c>
      <c r="AA9" s="32">
        <v>0</v>
      </c>
      <c r="AB9" s="32">
        <v>1165.5000000000002</v>
      </c>
      <c r="AC9" s="32">
        <v>0</v>
      </c>
      <c r="AD9" s="32">
        <v>4882.5</v>
      </c>
      <c r="AE9" s="32">
        <v>1637.9999999999784</v>
      </c>
      <c r="AF9" s="32">
        <v>9194.4999999999982</v>
      </c>
      <c r="AG9" s="32">
        <v>4721.5000000000009</v>
      </c>
      <c r="AH9" s="32">
        <v>176.40000000000072</v>
      </c>
      <c r="AI9" s="32">
        <v>336.0000000000008</v>
      </c>
      <c r="AJ9" s="32">
        <v>155.39999999999955</v>
      </c>
      <c r="AK9" s="32">
        <v>350</v>
      </c>
      <c r="AL9" s="32">
        <v>173.59999999999968</v>
      </c>
      <c r="AM9" s="32">
        <v>1719.9000000000033</v>
      </c>
      <c r="AN9" s="32">
        <v>411.59999999999968</v>
      </c>
      <c r="AO9" s="1"/>
      <c r="AP9" s="39">
        <f t="shared" si="0"/>
        <v>79578.79972000001</v>
      </c>
      <c r="AQ9" s="1"/>
      <c r="AR9" s="40">
        <f t="shared" si="1"/>
        <v>-79578.79972000001</v>
      </c>
      <c r="AS9" s="58" t="s">
        <v>67</v>
      </c>
      <c r="AT9" s="35">
        <v>781.89972</v>
      </c>
      <c r="AU9" s="35">
        <v>90.300000000000011</v>
      </c>
      <c r="AV9" s="35">
        <v>233.10000000000022</v>
      </c>
      <c r="AW9" s="35">
        <v>3387.9999999999995</v>
      </c>
      <c r="AX9" s="35">
        <v>2801.400000000001</v>
      </c>
      <c r="AY9" s="35">
        <v>1470.0000000000002</v>
      </c>
      <c r="AZ9" s="35">
        <v>4302.8999999999996</v>
      </c>
      <c r="BA9" s="35">
        <v>3735.9000000000019</v>
      </c>
      <c r="BB9" s="35">
        <v>982.79999999999916</v>
      </c>
      <c r="BC9" s="35">
        <v>9043.9999999999927</v>
      </c>
      <c r="BD9" s="35">
        <v>27823.600000000035</v>
      </c>
      <c r="BE9" s="35">
        <v>0</v>
      </c>
      <c r="BF9" s="35">
        <v>1165.5000000000002</v>
      </c>
      <c r="BG9" s="35">
        <v>0</v>
      </c>
      <c r="BH9" s="35">
        <v>4882.5</v>
      </c>
      <c r="BI9" s="35">
        <v>1637.9999999999784</v>
      </c>
      <c r="BJ9" s="35">
        <v>13916</v>
      </c>
      <c r="BK9" s="35">
        <v>176.40000000000072</v>
      </c>
      <c r="BL9" s="35">
        <v>336.0000000000008</v>
      </c>
      <c r="BM9" s="35">
        <v>155.39999999999955</v>
      </c>
      <c r="BN9" s="35">
        <v>523.59999999999968</v>
      </c>
      <c r="BO9" s="35">
        <v>1719.9000000000033</v>
      </c>
      <c r="BP9" s="35">
        <v>411.59999999999968</v>
      </c>
      <c r="BR9" s="33">
        <f t="shared" si="2"/>
        <v>79578.799720000025</v>
      </c>
      <c r="BT9" s="33">
        <f t="shared" si="3"/>
        <v>0</v>
      </c>
    </row>
    <row r="10" spans="1:72" x14ac:dyDescent="0.25">
      <c r="B10" s="36" t="s">
        <v>43</v>
      </c>
      <c r="C10" s="37" t="s">
        <v>44</v>
      </c>
      <c r="D10" s="37" t="s">
        <v>40</v>
      </c>
      <c r="E10" s="38"/>
      <c r="F10" s="30"/>
      <c r="G10" s="31"/>
      <c r="I10" s="32">
        <v>13.439991600000001</v>
      </c>
      <c r="J10" s="32">
        <v>10.016999999999999</v>
      </c>
      <c r="K10" s="32">
        <v>0</v>
      </c>
      <c r="L10" s="32">
        <v>2.7090000000000001</v>
      </c>
      <c r="M10" s="32">
        <v>6.9930000000000065</v>
      </c>
      <c r="N10" s="32">
        <v>39.9</v>
      </c>
      <c r="O10" s="32">
        <v>61.739999999999981</v>
      </c>
      <c r="P10" s="32">
        <v>84.04200000000003</v>
      </c>
      <c r="Q10" s="32">
        <v>44.100000000000009</v>
      </c>
      <c r="R10" s="32">
        <v>32.130000000000003</v>
      </c>
      <c r="S10" s="32">
        <v>96.956999999999979</v>
      </c>
      <c r="T10" s="32">
        <v>63.000000000000014</v>
      </c>
      <c r="U10" s="32">
        <v>49.077000000000041</v>
      </c>
      <c r="V10" s="32">
        <v>29.483999999999973</v>
      </c>
      <c r="W10" s="32">
        <v>0</v>
      </c>
      <c r="X10" s="32">
        <v>271.31999999999977</v>
      </c>
      <c r="Y10" s="32">
        <v>362.88000000000005</v>
      </c>
      <c r="Z10" s="32">
        <v>471.82800000000105</v>
      </c>
      <c r="AA10" s="32">
        <v>0</v>
      </c>
      <c r="AB10" s="32">
        <v>34.965000000000003</v>
      </c>
      <c r="AC10" s="32">
        <v>0</v>
      </c>
      <c r="AD10" s="32">
        <v>146.47499999999999</v>
      </c>
      <c r="AE10" s="32">
        <v>49.139999999999347</v>
      </c>
      <c r="AF10" s="32">
        <v>275.83499999999992</v>
      </c>
      <c r="AG10" s="32">
        <v>141.64500000000001</v>
      </c>
      <c r="AH10" s="32">
        <v>5.2920000000000211</v>
      </c>
      <c r="AI10" s="32">
        <v>10.080000000000023</v>
      </c>
      <c r="AJ10" s="32">
        <v>4.6619999999999866</v>
      </c>
      <c r="AK10" s="32">
        <v>10.5</v>
      </c>
      <c r="AL10" s="32">
        <v>5.2079999999999904</v>
      </c>
      <c r="AM10" s="32">
        <v>51.597000000000094</v>
      </c>
      <c r="AN10" s="32">
        <v>12.34799999999999</v>
      </c>
      <c r="AO10" s="1"/>
      <c r="AP10" s="39">
        <f t="shared" si="0"/>
        <v>2387.3639916000002</v>
      </c>
      <c r="AQ10" s="1"/>
      <c r="AR10" s="40">
        <f t="shared" si="1"/>
        <v>-2387.3639916000002</v>
      </c>
      <c r="AS10" s="58" t="s">
        <v>68</v>
      </c>
      <c r="AT10" s="35">
        <v>23.456991600000002</v>
      </c>
      <c r="AU10" s="35">
        <v>2.7090000000000001</v>
      </c>
      <c r="AV10" s="35">
        <v>6.9930000000000065</v>
      </c>
      <c r="AW10" s="35">
        <v>101.63999999999999</v>
      </c>
      <c r="AX10" s="35">
        <v>84.04200000000003</v>
      </c>
      <c r="AY10" s="35">
        <v>44.100000000000009</v>
      </c>
      <c r="AZ10" s="35">
        <v>129.08699999999999</v>
      </c>
      <c r="BA10" s="35">
        <v>112.07700000000006</v>
      </c>
      <c r="BB10" s="35">
        <v>29.483999999999973</v>
      </c>
      <c r="BC10" s="35">
        <v>271.31999999999977</v>
      </c>
      <c r="BD10" s="35">
        <v>834.70800000000111</v>
      </c>
      <c r="BE10" s="35">
        <v>0</v>
      </c>
      <c r="BF10" s="35">
        <v>34.965000000000003</v>
      </c>
      <c r="BG10" s="35">
        <v>0</v>
      </c>
      <c r="BH10" s="35">
        <v>146.47499999999999</v>
      </c>
      <c r="BI10" s="35">
        <v>49.139999999999347</v>
      </c>
      <c r="BJ10" s="35">
        <v>417.4799999999999</v>
      </c>
      <c r="BK10" s="35">
        <v>5.2920000000000211</v>
      </c>
      <c r="BL10" s="35">
        <v>10.080000000000023</v>
      </c>
      <c r="BM10" s="35">
        <v>4.6619999999999866</v>
      </c>
      <c r="BN10" s="35">
        <v>15.707999999999991</v>
      </c>
      <c r="BO10" s="35">
        <v>51.597000000000094</v>
      </c>
      <c r="BP10" s="35">
        <v>12.34799999999999</v>
      </c>
      <c r="BR10" s="33">
        <f t="shared" si="2"/>
        <v>2387.3639915999997</v>
      </c>
      <c r="BT10" s="33">
        <f t="shared" si="3"/>
        <v>0</v>
      </c>
    </row>
    <row r="11" spans="1:72" ht="8.25" customHeight="1" x14ac:dyDescent="0.25">
      <c r="B11" s="36"/>
      <c r="C11" s="37"/>
      <c r="D11" s="37"/>
      <c r="E11" s="38"/>
      <c r="F11" s="30"/>
      <c r="G11" s="31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1"/>
      <c r="AP11" s="39">
        <f t="shared" si="0"/>
        <v>0</v>
      </c>
      <c r="AQ11" s="1"/>
      <c r="AR11" s="40">
        <f t="shared" si="1"/>
        <v>0</v>
      </c>
      <c r="AS11" s="58"/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32"/>
      <c r="BE11" s="32"/>
      <c r="BF11" s="32"/>
      <c r="BG11" s="32"/>
      <c r="BH11" s="32"/>
      <c r="BI11" s="32"/>
      <c r="BJ11" s="32"/>
      <c r="BK11" s="32"/>
      <c r="BL11" s="32"/>
      <c r="BM11" s="32"/>
      <c r="BN11" s="32"/>
      <c r="BO11" s="32"/>
      <c r="BP11" s="32"/>
      <c r="BR11" s="33">
        <f t="shared" si="2"/>
        <v>0</v>
      </c>
      <c r="BT11" s="33">
        <f t="shared" si="3"/>
        <v>0</v>
      </c>
    </row>
    <row r="12" spans="1:72" ht="15" customHeight="1" x14ac:dyDescent="0.25">
      <c r="B12" s="26">
        <v>2</v>
      </c>
      <c r="C12" s="27" t="s">
        <v>45</v>
      </c>
      <c r="D12" s="28" t="s">
        <v>37</v>
      </c>
      <c r="E12" s="29"/>
      <c r="F12" s="30"/>
      <c r="G12" s="31"/>
      <c r="I12" s="32">
        <v>0</v>
      </c>
      <c r="J12" s="32">
        <v>0</v>
      </c>
      <c r="K12" s="32">
        <v>0</v>
      </c>
      <c r="L12" s="32">
        <v>0</v>
      </c>
      <c r="M12" s="32">
        <v>2799.9300000000003</v>
      </c>
      <c r="N12" s="32">
        <v>8399.7900000000009</v>
      </c>
      <c r="O12" s="32">
        <v>19599.509999999998</v>
      </c>
      <c r="P12" s="32">
        <v>5599.8600000000006</v>
      </c>
      <c r="Q12" s="32">
        <v>5599.8600000000006</v>
      </c>
      <c r="R12" s="32">
        <v>0</v>
      </c>
      <c r="S12" s="32">
        <v>2799.9300000000003</v>
      </c>
      <c r="T12" s="32">
        <v>0</v>
      </c>
      <c r="U12" s="32">
        <v>2777.3499193548405</v>
      </c>
      <c r="V12" s="32">
        <v>0</v>
      </c>
      <c r="W12" s="32">
        <v>0</v>
      </c>
      <c r="X12" s="32">
        <v>2799.9300000000003</v>
      </c>
      <c r="Y12" s="32">
        <v>11199.720000000001</v>
      </c>
      <c r="Z12" s="32">
        <v>16799.580000000002</v>
      </c>
      <c r="AA12" s="32">
        <v>0</v>
      </c>
      <c r="AB12" s="32">
        <v>8399.7900000000009</v>
      </c>
      <c r="AC12" s="32">
        <v>0</v>
      </c>
      <c r="AD12" s="32">
        <v>5599.8600000000006</v>
      </c>
      <c r="AE12" s="32">
        <v>0</v>
      </c>
      <c r="AF12" s="32">
        <v>11044.168333333335</v>
      </c>
      <c r="AG12" s="32">
        <v>22719.432000000001</v>
      </c>
      <c r="AH12" s="32">
        <v>0</v>
      </c>
      <c r="AI12" s="32">
        <v>0</v>
      </c>
      <c r="AJ12" s="32">
        <v>0</v>
      </c>
      <c r="AK12" s="32">
        <v>2799.93</v>
      </c>
      <c r="AL12" s="32">
        <v>2799.9300000000003</v>
      </c>
      <c r="AM12" s="32">
        <v>0</v>
      </c>
      <c r="AN12" s="32">
        <v>2799.9300000000003</v>
      </c>
      <c r="AO12" s="1"/>
      <c r="AP12" s="33">
        <f t="shared" si="0"/>
        <v>134538.50025268819</v>
      </c>
      <c r="AQ12" s="18"/>
      <c r="AR12" s="34">
        <f t="shared" si="1"/>
        <v>-134538.50025268819</v>
      </c>
      <c r="AS12" s="58"/>
      <c r="AT12" s="35">
        <v>0</v>
      </c>
      <c r="AU12" s="35">
        <v>0</v>
      </c>
      <c r="AV12" s="35">
        <v>2799.9300000000003</v>
      </c>
      <c r="AW12" s="35">
        <v>27999.3</v>
      </c>
      <c r="AX12" s="35">
        <v>5599.8600000000006</v>
      </c>
      <c r="AY12" s="35">
        <v>5599.8600000000006</v>
      </c>
      <c r="AZ12" s="35">
        <v>2799.9300000000003</v>
      </c>
      <c r="BA12" s="35">
        <v>2777.3499193548405</v>
      </c>
      <c r="BB12" s="35">
        <v>0</v>
      </c>
      <c r="BC12" s="35">
        <v>2799.9300000000003</v>
      </c>
      <c r="BD12" s="35">
        <v>27999.300000000003</v>
      </c>
      <c r="BE12" s="35">
        <v>0</v>
      </c>
      <c r="BF12" s="35">
        <v>8399.7900000000009</v>
      </c>
      <c r="BG12" s="35">
        <v>0</v>
      </c>
      <c r="BH12" s="35">
        <v>5599.8600000000006</v>
      </c>
      <c r="BI12" s="35">
        <v>0</v>
      </c>
      <c r="BJ12" s="35">
        <v>33763.600333333336</v>
      </c>
      <c r="BK12" s="35">
        <v>0</v>
      </c>
      <c r="BL12" s="35">
        <v>0</v>
      </c>
      <c r="BM12" s="35">
        <v>0</v>
      </c>
      <c r="BN12" s="35">
        <v>5599.8600000000006</v>
      </c>
      <c r="BO12" s="35">
        <v>0</v>
      </c>
      <c r="BP12" s="35">
        <v>2799.9300000000003</v>
      </c>
      <c r="BR12" s="33">
        <f t="shared" si="2"/>
        <v>134538.50025268819</v>
      </c>
      <c r="BS12" s="19"/>
      <c r="BT12" s="33">
        <f t="shared" si="3"/>
        <v>0</v>
      </c>
    </row>
    <row r="13" spans="1:72" x14ac:dyDescent="0.25">
      <c r="B13" s="36" t="s">
        <v>41</v>
      </c>
      <c r="C13" s="37" t="s">
        <v>46</v>
      </c>
      <c r="D13" s="37" t="s">
        <v>37</v>
      </c>
      <c r="E13" s="41"/>
      <c r="F13" s="30"/>
      <c r="G13" s="31"/>
      <c r="H13" s="40"/>
      <c r="I13" s="32">
        <v>0</v>
      </c>
      <c r="J13" s="32">
        <v>0</v>
      </c>
      <c r="K13" s="32">
        <v>0</v>
      </c>
      <c r="L13" s="32">
        <v>0</v>
      </c>
      <c r="M13" s="32">
        <v>2799.9300000000003</v>
      </c>
      <c r="N13" s="32">
        <v>8399.7900000000009</v>
      </c>
      <c r="O13" s="32">
        <v>19599.509999999998</v>
      </c>
      <c r="P13" s="32">
        <v>5599.8600000000006</v>
      </c>
      <c r="Q13" s="32">
        <v>5599.8600000000006</v>
      </c>
      <c r="R13" s="32">
        <v>0</v>
      </c>
      <c r="S13" s="32">
        <v>2799.9300000000003</v>
      </c>
      <c r="T13" s="32">
        <v>0</v>
      </c>
      <c r="U13" s="32">
        <v>2777.3499193548405</v>
      </c>
      <c r="V13" s="32">
        <v>0</v>
      </c>
      <c r="W13" s="32">
        <v>0</v>
      </c>
      <c r="X13" s="32">
        <v>2799.9300000000003</v>
      </c>
      <c r="Y13" s="32">
        <v>11199.720000000001</v>
      </c>
      <c r="Z13" s="32">
        <v>16799.580000000002</v>
      </c>
      <c r="AA13" s="32">
        <v>0</v>
      </c>
      <c r="AB13" s="32">
        <v>8399.7900000000009</v>
      </c>
      <c r="AC13" s="32">
        <v>0</v>
      </c>
      <c r="AD13" s="32">
        <v>5599.8600000000006</v>
      </c>
      <c r="AE13" s="32">
        <v>0</v>
      </c>
      <c r="AF13" s="32">
        <v>11044.168333333335</v>
      </c>
      <c r="AG13" s="32">
        <v>22719.432000000001</v>
      </c>
      <c r="AH13" s="32">
        <v>0</v>
      </c>
      <c r="AI13" s="32">
        <v>0</v>
      </c>
      <c r="AJ13" s="32">
        <v>0</v>
      </c>
      <c r="AK13" s="32">
        <v>2799.93</v>
      </c>
      <c r="AL13" s="32">
        <v>2799.9300000000003</v>
      </c>
      <c r="AM13" s="32">
        <v>0</v>
      </c>
      <c r="AN13" s="32">
        <v>2799.9300000000003</v>
      </c>
      <c r="AO13" s="1"/>
      <c r="AP13" s="39">
        <f t="shared" si="0"/>
        <v>134538.50025268819</v>
      </c>
      <c r="AQ13" s="1"/>
      <c r="AR13" s="40">
        <f t="shared" si="1"/>
        <v>-134538.50025268819</v>
      </c>
      <c r="AS13" s="58" t="s">
        <v>69</v>
      </c>
      <c r="AT13" s="35">
        <v>0</v>
      </c>
      <c r="AU13" s="35">
        <v>0</v>
      </c>
      <c r="AV13" s="35">
        <v>2799.9300000000003</v>
      </c>
      <c r="AW13" s="35">
        <v>27999.3</v>
      </c>
      <c r="AX13" s="35">
        <v>5599.8600000000006</v>
      </c>
      <c r="AY13" s="35">
        <v>5599.8600000000006</v>
      </c>
      <c r="AZ13" s="35">
        <v>2799.9300000000003</v>
      </c>
      <c r="BA13" s="35">
        <v>2777.3499193548405</v>
      </c>
      <c r="BB13" s="35">
        <v>0</v>
      </c>
      <c r="BC13" s="35">
        <v>2799.9300000000003</v>
      </c>
      <c r="BD13" s="35">
        <v>27999.300000000003</v>
      </c>
      <c r="BE13" s="35">
        <v>0</v>
      </c>
      <c r="BF13" s="35">
        <v>8399.7900000000009</v>
      </c>
      <c r="BG13" s="35">
        <v>0</v>
      </c>
      <c r="BH13" s="35">
        <v>5599.8600000000006</v>
      </c>
      <c r="BI13" s="35">
        <v>0</v>
      </c>
      <c r="BJ13" s="35">
        <v>33763.600333333336</v>
      </c>
      <c r="BK13" s="35">
        <v>0</v>
      </c>
      <c r="BL13" s="35">
        <v>0</v>
      </c>
      <c r="BM13" s="35">
        <v>0</v>
      </c>
      <c r="BN13" s="35">
        <v>5599.8600000000006</v>
      </c>
      <c r="BO13" s="35">
        <v>0</v>
      </c>
      <c r="BP13" s="35">
        <v>2799.9300000000003</v>
      </c>
      <c r="BR13" s="33">
        <f t="shared" si="2"/>
        <v>134538.50025268819</v>
      </c>
      <c r="BT13" s="33">
        <f t="shared" si="3"/>
        <v>0</v>
      </c>
    </row>
    <row r="14" spans="1:72" x14ac:dyDescent="0.25">
      <c r="B14" s="36" t="s">
        <v>47</v>
      </c>
      <c r="C14" s="37" t="s">
        <v>48</v>
      </c>
      <c r="D14" s="37" t="s">
        <v>40</v>
      </c>
      <c r="E14" s="41"/>
      <c r="F14" s="30"/>
      <c r="G14" s="31"/>
      <c r="I14" s="32">
        <v>0</v>
      </c>
      <c r="J14" s="32">
        <v>0</v>
      </c>
      <c r="K14" s="32">
        <v>0</v>
      </c>
      <c r="L14" s="32">
        <v>0</v>
      </c>
      <c r="M14" s="32">
        <v>699.98250000000007</v>
      </c>
      <c r="N14" s="32">
        <v>2099.9475000000002</v>
      </c>
      <c r="O14" s="32">
        <v>4899.8774999999996</v>
      </c>
      <c r="P14" s="32">
        <v>1399.9650000000001</v>
      </c>
      <c r="Q14" s="32">
        <v>1399.9650000000001</v>
      </c>
      <c r="R14" s="32">
        <v>0</v>
      </c>
      <c r="S14" s="32">
        <v>699.98250000000007</v>
      </c>
      <c r="T14" s="32">
        <v>0</v>
      </c>
      <c r="U14" s="32">
        <v>694.33747983871012</v>
      </c>
      <c r="V14" s="32">
        <v>0</v>
      </c>
      <c r="W14" s="32">
        <v>0</v>
      </c>
      <c r="X14" s="32">
        <v>699.98250000000007</v>
      </c>
      <c r="Y14" s="32">
        <v>2799.9300000000003</v>
      </c>
      <c r="Z14" s="32">
        <v>4199.8950000000004</v>
      </c>
      <c r="AA14" s="32">
        <v>0</v>
      </c>
      <c r="AB14" s="32">
        <v>2099.9475000000002</v>
      </c>
      <c r="AC14" s="32">
        <v>0</v>
      </c>
      <c r="AD14" s="32">
        <v>1399.9650000000001</v>
      </c>
      <c r="AE14" s="32">
        <v>0</v>
      </c>
      <c r="AF14" s="32">
        <v>2761.0420833333337</v>
      </c>
      <c r="AG14" s="32">
        <v>5679.8580000000002</v>
      </c>
      <c r="AH14" s="32">
        <v>0</v>
      </c>
      <c r="AI14" s="32">
        <v>0</v>
      </c>
      <c r="AJ14" s="32">
        <v>0</v>
      </c>
      <c r="AK14" s="32">
        <v>699.98249999999996</v>
      </c>
      <c r="AL14" s="32">
        <v>699.98250000000007</v>
      </c>
      <c r="AM14" s="32">
        <v>0</v>
      </c>
      <c r="AN14" s="32">
        <v>699.98250000000007</v>
      </c>
      <c r="AO14" s="1"/>
      <c r="AP14" s="39">
        <f t="shared" si="0"/>
        <v>33634.625063172047</v>
      </c>
      <c r="AQ14" s="1"/>
      <c r="AR14" s="40">
        <f t="shared" si="1"/>
        <v>-33634.625063172047</v>
      </c>
      <c r="AS14" s="58" t="s">
        <v>70</v>
      </c>
      <c r="AT14" s="35">
        <v>0</v>
      </c>
      <c r="AU14" s="35">
        <v>0</v>
      </c>
      <c r="AV14" s="35">
        <v>699.98250000000007</v>
      </c>
      <c r="AW14" s="35">
        <v>6999.8249999999998</v>
      </c>
      <c r="AX14" s="35">
        <v>1399.9650000000001</v>
      </c>
      <c r="AY14" s="35">
        <v>1399.9650000000001</v>
      </c>
      <c r="AZ14" s="35">
        <v>699.98250000000007</v>
      </c>
      <c r="BA14" s="35">
        <v>694.33747983871012</v>
      </c>
      <c r="BB14" s="35">
        <v>0</v>
      </c>
      <c r="BC14" s="35">
        <v>699.98250000000007</v>
      </c>
      <c r="BD14" s="35">
        <v>6999.8250000000007</v>
      </c>
      <c r="BE14" s="35">
        <v>0</v>
      </c>
      <c r="BF14" s="35">
        <v>2099.9475000000002</v>
      </c>
      <c r="BG14" s="35">
        <v>0</v>
      </c>
      <c r="BH14" s="35">
        <v>1399.9650000000001</v>
      </c>
      <c r="BI14" s="35">
        <v>0</v>
      </c>
      <c r="BJ14" s="35">
        <v>8440.9000833333339</v>
      </c>
      <c r="BK14" s="35">
        <v>0</v>
      </c>
      <c r="BL14" s="35">
        <v>0</v>
      </c>
      <c r="BM14" s="35">
        <v>0</v>
      </c>
      <c r="BN14" s="35">
        <v>1399.9650000000001</v>
      </c>
      <c r="BO14" s="35">
        <v>0</v>
      </c>
      <c r="BP14" s="35">
        <v>699.98250000000007</v>
      </c>
      <c r="BR14" s="33">
        <f t="shared" si="2"/>
        <v>33634.625063172047</v>
      </c>
      <c r="BT14" s="33">
        <f t="shared" si="3"/>
        <v>0</v>
      </c>
    </row>
    <row r="15" spans="1:72" ht="8.25" customHeight="1" x14ac:dyDescent="0.25">
      <c r="B15" s="36"/>
      <c r="C15" s="37"/>
      <c r="D15" s="37"/>
      <c r="E15" s="38"/>
      <c r="F15" s="30"/>
      <c r="G15" s="31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1"/>
      <c r="AP15" s="39">
        <f t="shared" si="0"/>
        <v>0</v>
      </c>
      <c r="AQ15" s="1"/>
      <c r="AR15" s="40">
        <f t="shared" si="1"/>
        <v>0</v>
      </c>
      <c r="AS15" s="58"/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/>
      <c r="BF15" s="32"/>
      <c r="BG15" s="32"/>
      <c r="BH15" s="32"/>
      <c r="BI15" s="32"/>
      <c r="BJ15" s="32"/>
      <c r="BK15" s="32"/>
      <c r="BL15" s="32"/>
      <c r="BM15" s="32"/>
      <c r="BN15" s="32"/>
      <c r="BO15" s="32"/>
      <c r="BP15" s="32"/>
      <c r="BR15" s="39"/>
      <c r="BT15" s="33">
        <f t="shared" si="3"/>
        <v>0</v>
      </c>
    </row>
    <row r="16" spans="1:72" ht="15" customHeight="1" x14ac:dyDescent="0.25">
      <c r="B16" s="26">
        <v>3</v>
      </c>
      <c r="C16" s="27" t="s">
        <v>49</v>
      </c>
      <c r="D16" s="28" t="s">
        <v>37</v>
      </c>
      <c r="E16" s="29"/>
      <c r="F16" s="30"/>
      <c r="G16" s="31"/>
      <c r="I16" s="32">
        <v>0</v>
      </c>
      <c r="J16" s="32">
        <v>0</v>
      </c>
      <c r="K16" s="32">
        <v>0</v>
      </c>
      <c r="L16" s="32">
        <v>0</v>
      </c>
      <c r="M16" s="32">
        <v>0</v>
      </c>
      <c r="N16" s="32">
        <v>0</v>
      </c>
      <c r="O16" s="32">
        <v>0</v>
      </c>
      <c r="P16" s="32">
        <v>0</v>
      </c>
      <c r="Q16" s="32">
        <v>0</v>
      </c>
      <c r="R16" s="32">
        <v>0</v>
      </c>
      <c r="S16" s="32">
        <v>0</v>
      </c>
      <c r="T16" s="32">
        <v>0</v>
      </c>
      <c r="U16" s="32">
        <v>0</v>
      </c>
      <c r="V16" s="32">
        <v>0</v>
      </c>
      <c r="W16" s="32">
        <v>0</v>
      </c>
      <c r="X16" s="32">
        <v>0</v>
      </c>
      <c r="Y16" s="32">
        <v>0</v>
      </c>
      <c r="Z16" s="32">
        <v>0</v>
      </c>
      <c r="AA16" s="32">
        <v>0</v>
      </c>
      <c r="AB16" s="32">
        <v>0</v>
      </c>
      <c r="AC16" s="32">
        <v>0</v>
      </c>
      <c r="AD16" s="32">
        <v>0</v>
      </c>
      <c r="AE16" s="32">
        <v>0</v>
      </c>
      <c r="AF16" s="32">
        <v>0</v>
      </c>
      <c r="AG16" s="32">
        <v>0</v>
      </c>
      <c r="AH16" s="32">
        <v>0</v>
      </c>
      <c r="AI16" s="32">
        <v>0</v>
      </c>
      <c r="AJ16" s="32">
        <v>0</v>
      </c>
      <c r="AK16" s="32">
        <v>0</v>
      </c>
      <c r="AL16" s="32">
        <v>0</v>
      </c>
      <c r="AM16" s="32">
        <v>0</v>
      </c>
      <c r="AN16" s="32">
        <v>0</v>
      </c>
      <c r="AO16" s="1"/>
      <c r="AP16" s="33">
        <f t="shared" si="0"/>
        <v>0</v>
      </c>
      <c r="AQ16" s="18"/>
      <c r="AR16" s="34">
        <f t="shared" si="1"/>
        <v>0</v>
      </c>
      <c r="AS16" s="58"/>
      <c r="AT16" s="35">
        <v>0</v>
      </c>
      <c r="AU16" s="35">
        <v>0</v>
      </c>
      <c r="AV16" s="35">
        <v>0</v>
      </c>
      <c r="AW16" s="35">
        <v>0</v>
      </c>
      <c r="AX16" s="35">
        <v>0</v>
      </c>
      <c r="AY16" s="35">
        <v>0</v>
      </c>
      <c r="AZ16" s="35">
        <v>0</v>
      </c>
      <c r="BA16" s="35">
        <v>0</v>
      </c>
      <c r="BB16" s="35">
        <v>0</v>
      </c>
      <c r="BC16" s="35">
        <v>0</v>
      </c>
      <c r="BD16" s="35">
        <v>0</v>
      </c>
      <c r="BE16" s="35">
        <v>0</v>
      </c>
      <c r="BF16" s="35">
        <v>0</v>
      </c>
      <c r="BG16" s="35">
        <v>0</v>
      </c>
      <c r="BH16" s="35">
        <v>0</v>
      </c>
      <c r="BI16" s="35">
        <v>0</v>
      </c>
      <c r="BJ16" s="35">
        <v>0</v>
      </c>
      <c r="BK16" s="35">
        <v>0</v>
      </c>
      <c r="BL16" s="35">
        <v>0</v>
      </c>
      <c r="BM16" s="35">
        <v>0</v>
      </c>
      <c r="BN16" s="35">
        <v>0</v>
      </c>
      <c r="BO16" s="35">
        <v>0</v>
      </c>
      <c r="BP16" s="35">
        <v>0</v>
      </c>
      <c r="BR16" s="33">
        <f>SUM(AT16:BP16)</f>
        <v>0</v>
      </c>
      <c r="BS16" s="19"/>
      <c r="BT16" s="33">
        <f t="shared" si="3"/>
        <v>0</v>
      </c>
    </row>
    <row r="17" spans="2:72" x14ac:dyDescent="0.25">
      <c r="B17" s="36" t="s">
        <v>51</v>
      </c>
      <c r="C17" s="37" t="s">
        <v>52</v>
      </c>
      <c r="D17" s="37" t="s">
        <v>37</v>
      </c>
      <c r="E17" s="41"/>
      <c r="F17" s="30"/>
      <c r="G17" s="31"/>
      <c r="H17" s="40"/>
      <c r="I17" s="32">
        <v>0</v>
      </c>
      <c r="J17" s="32">
        <v>0</v>
      </c>
      <c r="K17" s="32">
        <v>0</v>
      </c>
      <c r="L17" s="32">
        <v>0</v>
      </c>
      <c r="M17" s="32">
        <v>0</v>
      </c>
      <c r="N17" s="32">
        <v>0</v>
      </c>
      <c r="O17" s="32">
        <v>0</v>
      </c>
      <c r="P17" s="32">
        <v>0</v>
      </c>
      <c r="Q17" s="32">
        <v>0</v>
      </c>
      <c r="R17" s="32">
        <v>0</v>
      </c>
      <c r="S17" s="32">
        <v>0</v>
      </c>
      <c r="T17" s="32">
        <v>0</v>
      </c>
      <c r="U17" s="32">
        <v>0</v>
      </c>
      <c r="V17" s="32">
        <v>0</v>
      </c>
      <c r="W17" s="32">
        <v>0</v>
      </c>
      <c r="X17" s="32">
        <v>0</v>
      </c>
      <c r="Y17" s="32">
        <v>0</v>
      </c>
      <c r="Z17" s="32">
        <v>0</v>
      </c>
      <c r="AA17" s="32">
        <v>0</v>
      </c>
      <c r="AB17" s="32">
        <v>0</v>
      </c>
      <c r="AC17" s="32">
        <v>0</v>
      </c>
      <c r="AD17" s="32">
        <v>0</v>
      </c>
      <c r="AE17" s="32">
        <v>0</v>
      </c>
      <c r="AF17" s="32">
        <v>0</v>
      </c>
      <c r="AG17" s="32">
        <v>0</v>
      </c>
      <c r="AH17" s="32">
        <v>0</v>
      </c>
      <c r="AI17" s="32">
        <v>0</v>
      </c>
      <c r="AJ17" s="32">
        <v>0</v>
      </c>
      <c r="AK17" s="32">
        <v>0</v>
      </c>
      <c r="AL17" s="32">
        <v>0</v>
      </c>
      <c r="AM17" s="32">
        <v>0</v>
      </c>
      <c r="AN17" s="32">
        <v>0</v>
      </c>
      <c r="AO17" s="1"/>
      <c r="AP17" s="39">
        <f t="shared" si="0"/>
        <v>0</v>
      </c>
      <c r="AQ17" s="1"/>
      <c r="AR17" s="40">
        <f t="shared" si="1"/>
        <v>0</v>
      </c>
      <c r="AS17" s="58" t="s">
        <v>71</v>
      </c>
      <c r="AT17" s="35">
        <v>0</v>
      </c>
      <c r="AU17" s="35">
        <v>0</v>
      </c>
      <c r="AV17" s="35">
        <v>0</v>
      </c>
      <c r="AW17" s="35">
        <v>0</v>
      </c>
      <c r="AX17" s="35">
        <v>0</v>
      </c>
      <c r="AY17" s="35">
        <v>0</v>
      </c>
      <c r="AZ17" s="35">
        <v>0</v>
      </c>
      <c r="BA17" s="35">
        <v>0</v>
      </c>
      <c r="BB17" s="35">
        <v>0</v>
      </c>
      <c r="BC17" s="35">
        <v>0</v>
      </c>
      <c r="BD17" s="35">
        <v>0</v>
      </c>
      <c r="BE17" s="35">
        <v>0</v>
      </c>
      <c r="BF17" s="35">
        <v>0</v>
      </c>
      <c r="BG17" s="35">
        <v>0</v>
      </c>
      <c r="BH17" s="35">
        <v>0</v>
      </c>
      <c r="BI17" s="35">
        <v>0</v>
      </c>
      <c r="BJ17" s="35">
        <v>0</v>
      </c>
      <c r="BK17" s="35">
        <v>0</v>
      </c>
      <c r="BL17" s="35">
        <v>0</v>
      </c>
      <c r="BM17" s="35">
        <v>0</v>
      </c>
      <c r="BN17" s="35">
        <v>0</v>
      </c>
      <c r="BO17" s="35">
        <v>0</v>
      </c>
      <c r="BP17" s="35">
        <v>0</v>
      </c>
      <c r="BR17" s="33">
        <f>SUM(AT17:BP17)</f>
        <v>0</v>
      </c>
      <c r="BT17" s="33">
        <f t="shared" si="3"/>
        <v>0</v>
      </c>
    </row>
    <row r="18" spans="2:72" ht="8.25" customHeight="1" x14ac:dyDescent="0.25">
      <c r="B18" s="36"/>
      <c r="C18" s="37"/>
      <c r="D18" s="37"/>
      <c r="E18" s="38"/>
      <c r="F18" s="30"/>
      <c r="G18" s="31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1"/>
      <c r="AP18" s="39">
        <f t="shared" si="0"/>
        <v>0</v>
      </c>
      <c r="AQ18" s="1"/>
      <c r="AR18" s="40">
        <f t="shared" si="1"/>
        <v>0</v>
      </c>
      <c r="AS18" s="58"/>
      <c r="AT18" s="32"/>
      <c r="AU18" s="32"/>
      <c r="AV18" s="32"/>
      <c r="AW18" s="32"/>
      <c r="AX18" s="32"/>
      <c r="AY18" s="32"/>
      <c r="AZ18" s="32"/>
      <c r="BA18" s="32"/>
      <c r="BB18" s="32"/>
      <c r="BC18" s="32"/>
      <c r="BD18" s="32"/>
      <c r="BE18" s="32"/>
      <c r="BF18" s="32"/>
      <c r="BG18" s="32"/>
      <c r="BH18" s="32"/>
      <c r="BI18" s="32"/>
      <c r="BJ18" s="32"/>
      <c r="BK18" s="32"/>
      <c r="BL18" s="32"/>
      <c r="BM18" s="32"/>
      <c r="BN18" s="32"/>
      <c r="BO18" s="32"/>
      <c r="BP18" s="32"/>
      <c r="BR18" s="39"/>
      <c r="BT18" s="33">
        <f t="shared" si="3"/>
        <v>0</v>
      </c>
    </row>
    <row r="19" spans="2:72" x14ac:dyDescent="0.25">
      <c r="B19" s="36" t="s">
        <v>43</v>
      </c>
      <c r="C19" s="37" t="s">
        <v>44</v>
      </c>
      <c r="D19" s="37" t="s">
        <v>40</v>
      </c>
      <c r="E19" s="41"/>
      <c r="F19" s="30"/>
      <c r="G19" s="31"/>
      <c r="H19" s="40"/>
      <c r="I19" s="32">
        <v>3359.9978999999998</v>
      </c>
      <c r="J19" s="32">
        <v>3338.9999999999995</v>
      </c>
      <c r="K19" s="32">
        <v>4550</v>
      </c>
      <c r="L19" s="32">
        <v>6320.9999999999991</v>
      </c>
      <c r="M19" s="32">
        <v>5439.0000000000045</v>
      </c>
      <c r="N19" s="32">
        <v>9310</v>
      </c>
      <c r="O19" s="32">
        <v>12347.999999999995</v>
      </c>
      <c r="P19" s="32">
        <v>8526.0000000000055</v>
      </c>
      <c r="Q19" s="32">
        <v>6125</v>
      </c>
      <c r="R19" s="32">
        <v>8330</v>
      </c>
      <c r="S19" s="32">
        <v>8378.9999999999945</v>
      </c>
      <c r="T19" s="32">
        <v>3500</v>
      </c>
      <c r="U19" s="32">
        <v>3444.0000000000027</v>
      </c>
      <c r="V19" s="32">
        <v>7370.9999999999927</v>
      </c>
      <c r="W19" s="32">
        <v>0</v>
      </c>
      <c r="X19" s="32">
        <v>8511.9999999999945</v>
      </c>
      <c r="Y19" s="32">
        <v>8960</v>
      </c>
      <c r="Z19" s="32">
        <v>11480.000000000024</v>
      </c>
      <c r="AA19" s="32">
        <v>0</v>
      </c>
      <c r="AB19" s="32">
        <v>2520</v>
      </c>
      <c r="AC19" s="32">
        <v>0</v>
      </c>
      <c r="AD19" s="32">
        <v>5425</v>
      </c>
      <c r="AE19" s="32">
        <v>545.99999999999284</v>
      </c>
      <c r="AF19" s="32">
        <v>7455</v>
      </c>
      <c r="AG19" s="32">
        <v>8697.5</v>
      </c>
      <c r="AH19" s="32">
        <v>1176.0000000000048</v>
      </c>
      <c r="AI19" s="32">
        <v>2016.0000000000043</v>
      </c>
      <c r="AJ19" s="32">
        <v>2071.9999999999936</v>
      </c>
      <c r="AK19" s="32">
        <v>6125</v>
      </c>
      <c r="AL19" s="32">
        <v>6075.9999999999891</v>
      </c>
      <c r="AM19" s="32">
        <v>5292.0000000000091</v>
      </c>
      <c r="AN19" s="32">
        <v>4115.9999999999973</v>
      </c>
      <c r="AO19" s="1"/>
      <c r="AP19" s="39">
        <f t="shared" si="0"/>
        <v>170810.49790000002</v>
      </c>
      <c r="AQ19" s="1"/>
      <c r="AR19" s="40">
        <f t="shared" si="1"/>
        <v>-170810.49790000002</v>
      </c>
      <c r="AS19" s="58" t="s">
        <v>68</v>
      </c>
      <c r="AT19" s="35">
        <v>6698.9978999999994</v>
      </c>
      <c r="AU19" s="35">
        <v>10871</v>
      </c>
      <c r="AV19" s="35">
        <v>5439.0000000000045</v>
      </c>
      <c r="AW19" s="35">
        <v>21657.999999999993</v>
      </c>
      <c r="AX19" s="35">
        <v>8526.0000000000055</v>
      </c>
      <c r="AY19" s="35">
        <v>6125</v>
      </c>
      <c r="AZ19" s="35">
        <v>16708.999999999993</v>
      </c>
      <c r="BA19" s="35">
        <v>6944.0000000000027</v>
      </c>
      <c r="BB19" s="35">
        <v>7370.9999999999927</v>
      </c>
      <c r="BC19" s="35">
        <v>8511.9999999999945</v>
      </c>
      <c r="BD19" s="35">
        <v>20440.000000000022</v>
      </c>
      <c r="BE19" s="35">
        <v>0</v>
      </c>
      <c r="BF19" s="35">
        <v>2520</v>
      </c>
      <c r="BG19" s="35">
        <v>0</v>
      </c>
      <c r="BH19" s="35">
        <v>5425</v>
      </c>
      <c r="BI19" s="35">
        <v>545.99999999999284</v>
      </c>
      <c r="BJ19" s="35">
        <v>16152.5</v>
      </c>
      <c r="BK19" s="35">
        <v>1176.0000000000048</v>
      </c>
      <c r="BL19" s="35">
        <v>2016.0000000000043</v>
      </c>
      <c r="BM19" s="35">
        <v>2071.9999999999936</v>
      </c>
      <c r="BN19" s="35">
        <v>12200.999999999989</v>
      </c>
      <c r="BO19" s="35">
        <v>5292.0000000000091</v>
      </c>
      <c r="BP19" s="35">
        <v>4115.9999999999973</v>
      </c>
      <c r="BR19" s="33">
        <f>SUM(AT19:BP19)</f>
        <v>170810.49790000002</v>
      </c>
      <c r="BT19" s="33">
        <f t="shared" si="3"/>
        <v>0</v>
      </c>
    </row>
    <row r="20" spans="2:72" x14ac:dyDescent="0.25">
      <c r="B20" s="36" t="s">
        <v>41</v>
      </c>
      <c r="C20" s="37" t="s">
        <v>42</v>
      </c>
      <c r="D20" s="37" t="s">
        <v>37</v>
      </c>
      <c r="E20" s="38"/>
      <c r="F20" s="30"/>
      <c r="G20" s="31"/>
      <c r="I20" s="32">
        <v>111999.93</v>
      </c>
      <c r="J20" s="32">
        <v>111299.99999999999</v>
      </c>
      <c r="K20" s="32">
        <v>91000</v>
      </c>
      <c r="L20" s="32">
        <v>90299.999999999985</v>
      </c>
      <c r="M20" s="32">
        <v>77700.000000000058</v>
      </c>
      <c r="N20" s="32">
        <v>133000</v>
      </c>
      <c r="O20" s="32">
        <v>137199.99999999994</v>
      </c>
      <c r="P20" s="32">
        <v>121800.00000000006</v>
      </c>
      <c r="Q20" s="32">
        <v>122500</v>
      </c>
      <c r="R20" s="32">
        <v>119000</v>
      </c>
      <c r="S20" s="32">
        <v>119699.99999999994</v>
      </c>
      <c r="T20" s="32">
        <v>87500</v>
      </c>
      <c r="U20" s="32">
        <v>86100.000000000073</v>
      </c>
      <c r="V20" s="32">
        <v>81899.999999999927</v>
      </c>
      <c r="W20" s="32">
        <v>0</v>
      </c>
      <c r="X20" s="32">
        <v>106399.99999999993</v>
      </c>
      <c r="Y20" s="32">
        <v>112000</v>
      </c>
      <c r="Z20" s="32">
        <v>114800.00000000023</v>
      </c>
      <c r="AA20" s="32">
        <v>0</v>
      </c>
      <c r="AB20" s="32">
        <v>31500</v>
      </c>
      <c r="AC20" s="32">
        <v>0</v>
      </c>
      <c r="AD20" s="32">
        <v>108500</v>
      </c>
      <c r="AE20" s="32">
        <v>18199.99999999976</v>
      </c>
      <c r="AF20" s="32">
        <v>124250</v>
      </c>
      <c r="AG20" s="32">
        <v>124250</v>
      </c>
      <c r="AH20" s="32">
        <v>19600.00000000008</v>
      </c>
      <c r="AI20" s="32">
        <v>67200.000000000146</v>
      </c>
      <c r="AJ20" s="32">
        <v>51799.99999999984</v>
      </c>
      <c r="AK20" s="32">
        <v>87500</v>
      </c>
      <c r="AL20" s="32">
        <v>86799.999999999854</v>
      </c>
      <c r="AM20" s="32">
        <v>132300.00000000023</v>
      </c>
      <c r="AN20" s="32">
        <v>102899.99999999993</v>
      </c>
      <c r="AO20" s="1"/>
      <c r="AP20" s="39">
        <f t="shared" si="0"/>
        <v>2778999.9299999997</v>
      </c>
      <c r="AQ20" s="1"/>
      <c r="AR20" s="40">
        <f t="shared" si="1"/>
        <v>-2778999.9299999997</v>
      </c>
      <c r="AS20" s="58" t="s">
        <v>67</v>
      </c>
      <c r="AT20" s="35">
        <v>223299.93</v>
      </c>
      <c r="AU20" s="35">
        <v>181300</v>
      </c>
      <c r="AV20" s="35">
        <v>77700.000000000058</v>
      </c>
      <c r="AW20" s="35">
        <v>270199.99999999994</v>
      </c>
      <c r="AX20" s="35">
        <v>121800.00000000006</v>
      </c>
      <c r="AY20" s="35">
        <v>122500</v>
      </c>
      <c r="AZ20" s="35">
        <v>238699.99999999994</v>
      </c>
      <c r="BA20" s="35">
        <v>173600.00000000006</v>
      </c>
      <c r="BB20" s="35">
        <v>81899.999999999927</v>
      </c>
      <c r="BC20" s="35">
        <v>106399.99999999993</v>
      </c>
      <c r="BD20" s="35">
        <v>226800.00000000023</v>
      </c>
      <c r="BE20" s="35">
        <v>0</v>
      </c>
      <c r="BF20" s="35">
        <v>31500</v>
      </c>
      <c r="BG20" s="35">
        <v>0</v>
      </c>
      <c r="BH20" s="35">
        <v>108500</v>
      </c>
      <c r="BI20" s="35">
        <v>18199.99999999976</v>
      </c>
      <c r="BJ20" s="35">
        <v>248500</v>
      </c>
      <c r="BK20" s="35">
        <v>19600.00000000008</v>
      </c>
      <c r="BL20" s="35">
        <v>67200.000000000146</v>
      </c>
      <c r="BM20" s="35">
        <v>51799.99999999984</v>
      </c>
      <c r="BN20" s="35">
        <v>174299.99999999985</v>
      </c>
      <c r="BO20" s="35">
        <v>132300.00000000023</v>
      </c>
      <c r="BP20" s="35">
        <v>102899.99999999993</v>
      </c>
      <c r="BR20" s="33">
        <f>SUM(AT20:BP20)</f>
        <v>2778999.9299999997</v>
      </c>
      <c r="BT20" s="33">
        <f t="shared" si="3"/>
        <v>0</v>
      </c>
    </row>
    <row r="21" spans="2:72" ht="8.25" customHeight="1" x14ac:dyDescent="0.25">
      <c r="B21" s="36"/>
      <c r="C21" s="37"/>
      <c r="D21" s="37"/>
      <c r="E21" s="38"/>
      <c r="F21" s="30"/>
      <c r="G21" s="31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1"/>
      <c r="AP21" s="39">
        <f t="shared" si="0"/>
        <v>0</v>
      </c>
      <c r="AQ21" s="1"/>
      <c r="AR21" s="40">
        <f t="shared" si="1"/>
        <v>0</v>
      </c>
      <c r="AS21" s="58"/>
      <c r="AT21" s="32"/>
      <c r="AU21" s="32"/>
      <c r="AV21" s="32"/>
      <c r="AW21" s="32"/>
      <c r="AX21" s="32"/>
      <c r="AY21" s="32"/>
      <c r="AZ21" s="32"/>
      <c r="BA21" s="32"/>
      <c r="BB21" s="32"/>
      <c r="BC21" s="32"/>
      <c r="BD21" s="32"/>
      <c r="BE21" s="32"/>
      <c r="BF21" s="32"/>
      <c r="BG21" s="32"/>
      <c r="BH21" s="32"/>
      <c r="BI21" s="32"/>
      <c r="BJ21" s="32"/>
      <c r="BK21" s="32"/>
      <c r="BL21" s="32"/>
      <c r="BM21" s="32"/>
      <c r="BN21" s="32"/>
      <c r="BO21" s="32"/>
      <c r="BP21" s="32"/>
      <c r="BR21" s="39"/>
      <c r="BT21" s="33">
        <f t="shared" si="3"/>
        <v>0</v>
      </c>
    </row>
    <row r="22" spans="2:72" x14ac:dyDescent="0.25">
      <c r="B22" s="36" t="s">
        <v>53</v>
      </c>
      <c r="C22" s="37" t="s">
        <v>54</v>
      </c>
      <c r="D22" s="37" t="s">
        <v>40</v>
      </c>
      <c r="E22" s="41"/>
      <c r="F22" s="30"/>
      <c r="G22" s="31"/>
      <c r="H22" s="40"/>
      <c r="I22" s="32">
        <v>0</v>
      </c>
      <c r="J22" s="32">
        <v>0</v>
      </c>
      <c r="K22" s="32">
        <v>0</v>
      </c>
      <c r="L22" s="32">
        <v>0</v>
      </c>
      <c r="M22" s="32">
        <v>0</v>
      </c>
      <c r="N22" s="32">
        <v>0</v>
      </c>
      <c r="O22" s="32">
        <v>0</v>
      </c>
      <c r="P22" s="32">
        <v>0</v>
      </c>
      <c r="Q22" s="32">
        <v>0</v>
      </c>
      <c r="R22" s="32">
        <v>0</v>
      </c>
      <c r="S22" s="32">
        <v>0</v>
      </c>
      <c r="T22" s="32">
        <v>0</v>
      </c>
      <c r="U22" s="32">
        <v>0</v>
      </c>
      <c r="V22" s="32">
        <v>0</v>
      </c>
      <c r="W22" s="32">
        <v>21000</v>
      </c>
      <c r="X22" s="32">
        <v>0</v>
      </c>
      <c r="Y22" s="32">
        <v>0</v>
      </c>
      <c r="Z22" s="32">
        <v>0</v>
      </c>
      <c r="AA22" s="32">
        <v>13579.999999999985</v>
      </c>
      <c r="AB22" s="32">
        <v>0</v>
      </c>
      <c r="AC22" s="32">
        <v>20720.000000000015</v>
      </c>
      <c r="AD22" s="32">
        <v>0</v>
      </c>
      <c r="AE22" s="32">
        <v>0</v>
      </c>
      <c r="AF22" s="32">
        <v>0</v>
      </c>
      <c r="AG22" s="32">
        <v>0</v>
      </c>
      <c r="AH22" s="32">
        <v>0</v>
      </c>
      <c r="AI22" s="32">
        <v>0</v>
      </c>
      <c r="AJ22" s="32">
        <v>0</v>
      </c>
      <c r="AK22" s="32">
        <v>0</v>
      </c>
      <c r="AL22" s="32">
        <v>0</v>
      </c>
      <c r="AM22" s="32">
        <v>0</v>
      </c>
      <c r="AN22" s="32">
        <v>0</v>
      </c>
      <c r="AO22" s="1"/>
      <c r="AP22" s="39">
        <f t="shared" si="0"/>
        <v>55300</v>
      </c>
      <c r="AQ22" s="1"/>
      <c r="AR22" s="40">
        <f t="shared" si="1"/>
        <v>-55300</v>
      </c>
      <c r="AS22" s="58" t="s">
        <v>72</v>
      </c>
      <c r="AT22" s="35">
        <v>0</v>
      </c>
      <c r="AU22" s="35">
        <v>0</v>
      </c>
      <c r="AV22" s="35">
        <v>0</v>
      </c>
      <c r="AW22" s="35">
        <v>0</v>
      </c>
      <c r="AX22" s="35">
        <v>0</v>
      </c>
      <c r="AY22" s="35">
        <v>0</v>
      </c>
      <c r="AZ22" s="35">
        <v>0</v>
      </c>
      <c r="BA22" s="35">
        <v>0</v>
      </c>
      <c r="BB22" s="35">
        <v>0</v>
      </c>
      <c r="BC22" s="35">
        <v>21000</v>
      </c>
      <c r="BD22" s="35">
        <v>0</v>
      </c>
      <c r="BE22" s="35">
        <v>13579.999999999985</v>
      </c>
      <c r="BF22" s="35">
        <v>0</v>
      </c>
      <c r="BG22" s="35">
        <v>20720.000000000015</v>
      </c>
      <c r="BH22" s="35">
        <v>0</v>
      </c>
      <c r="BI22" s="35">
        <v>0</v>
      </c>
      <c r="BJ22" s="35">
        <v>0</v>
      </c>
      <c r="BK22" s="35">
        <v>0</v>
      </c>
      <c r="BL22" s="35">
        <v>0</v>
      </c>
      <c r="BM22" s="35">
        <v>0</v>
      </c>
      <c r="BN22" s="35">
        <v>0</v>
      </c>
      <c r="BO22" s="35">
        <v>0</v>
      </c>
      <c r="BP22" s="35">
        <v>0</v>
      </c>
      <c r="BR22" s="33">
        <f>SUM(AT22:BP22)</f>
        <v>55300</v>
      </c>
      <c r="BT22" s="33">
        <f t="shared" si="3"/>
        <v>0</v>
      </c>
    </row>
    <row r="23" spans="2:72" x14ac:dyDescent="0.25">
      <c r="B23" s="36" t="s">
        <v>55</v>
      </c>
      <c r="C23" s="37" t="s">
        <v>56</v>
      </c>
      <c r="D23" s="37" t="s">
        <v>37</v>
      </c>
      <c r="E23" s="41"/>
      <c r="F23" s="30"/>
      <c r="G23" s="31"/>
      <c r="I23" s="32">
        <v>0</v>
      </c>
      <c r="J23" s="32">
        <v>0</v>
      </c>
      <c r="K23" s="32">
        <v>0</v>
      </c>
      <c r="L23" s="32">
        <v>0</v>
      </c>
      <c r="M23" s="32">
        <v>0</v>
      </c>
      <c r="N23" s="32">
        <v>0</v>
      </c>
      <c r="O23" s="32">
        <v>0</v>
      </c>
      <c r="P23" s="32">
        <v>0</v>
      </c>
      <c r="Q23" s="32">
        <v>0</v>
      </c>
      <c r="R23" s="32">
        <v>0</v>
      </c>
      <c r="S23" s="32">
        <v>0</v>
      </c>
      <c r="T23" s="32">
        <v>0</v>
      </c>
      <c r="U23" s="32">
        <v>0</v>
      </c>
      <c r="V23" s="32">
        <v>0</v>
      </c>
      <c r="W23" s="32">
        <v>105000</v>
      </c>
      <c r="X23" s="32">
        <v>0</v>
      </c>
      <c r="Y23" s="32">
        <v>0</v>
      </c>
      <c r="Z23" s="32">
        <v>0</v>
      </c>
      <c r="AA23" s="32">
        <v>67899.999999999927</v>
      </c>
      <c r="AB23" s="32">
        <v>0</v>
      </c>
      <c r="AC23" s="32">
        <v>103600.00000000007</v>
      </c>
      <c r="AD23" s="32">
        <v>0</v>
      </c>
      <c r="AE23" s="32">
        <v>0</v>
      </c>
      <c r="AF23" s="32">
        <v>0</v>
      </c>
      <c r="AG23" s="32">
        <v>0</v>
      </c>
      <c r="AH23" s="32">
        <v>0</v>
      </c>
      <c r="AI23" s="32">
        <v>0</v>
      </c>
      <c r="AJ23" s="32">
        <v>0</v>
      </c>
      <c r="AK23" s="32">
        <v>0</v>
      </c>
      <c r="AL23" s="32">
        <v>0</v>
      </c>
      <c r="AM23" s="32">
        <v>0</v>
      </c>
      <c r="AN23" s="32">
        <v>0</v>
      </c>
      <c r="AO23" s="1"/>
      <c r="AP23" s="39">
        <f t="shared" si="0"/>
        <v>276500</v>
      </c>
      <c r="AQ23" s="1"/>
      <c r="AR23" s="40">
        <f t="shared" si="1"/>
        <v>-276500</v>
      </c>
      <c r="AS23" s="58" t="s">
        <v>73</v>
      </c>
      <c r="AT23" s="35">
        <v>0</v>
      </c>
      <c r="AU23" s="35">
        <v>0</v>
      </c>
      <c r="AV23" s="35">
        <v>0</v>
      </c>
      <c r="AW23" s="35">
        <v>0</v>
      </c>
      <c r="AX23" s="35">
        <v>0</v>
      </c>
      <c r="AY23" s="35">
        <v>0</v>
      </c>
      <c r="AZ23" s="35">
        <v>0</v>
      </c>
      <c r="BA23" s="35">
        <v>0</v>
      </c>
      <c r="BB23" s="35">
        <v>0</v>
      </c>
      <c r="BC23" s="35">
        <v>105000</v>
      </c>
      <c r="BD23" s="35">
        <v>0</v>
      </c>
      <c r="BE23" s="35">
        <v>67899.999999999927</v>
      </c>
      <c r="BF23" s="35">
        <v>0</v>
      </c>
      <c r="BG23" s="35">
        <v>103600.00000000007</v>
      </c>
      <c r="BH23" s="35">
        <v>0</v>
      </c>
      <c r="BI23" s="35">
        <v>0</v>
      </c>
      <c r="BJ23" s="35">
        <v>0</v>
      </c>
      <c r="BK23" s="35">
        <v>0</v>
      </c>
      <c r="BL23" s="35">
        <v>0</v>
      </c>
      <c r="BM23" s="35">
        <v>0</v>
      </c>
      <c r="BN23" s="35">
        <v>0</v>
      </c>
      <c r="BO23" s="35">
        <v>0</v>
      </c>
      <c r="BP23" s="35">
        <v>0</v>
      </c>
      <c r="BR23" s="33">
        <f>SUM(AT23:BP23)</f>
        <v>276500</v>
      </c>
      <c r="BT23" s="33">
        <f t="shared" si="3"/>
        <v>0</v>
      </c>
    </row>
    <row r="24" spans="2:72" x14ac:dyDescent="0.25">
      <c r="B24" s="36" t="s">
        <v>43</v>
      </c>
      <c r="C24" s="42" t="s">
        <v>44</v>
      </c>
      <c r="D24" s="37" t="s">
        <v>40</v>
      </c>
      <c r="E24" s="43"/>
      <c r="F24" s="30"/>
      <c r="G24" s="31"/>
      <c r="I24" s="32">
        <v>0</v>
      </c>
      <c r="J24" s="32">
        <v>0</v>
      </c>
      <c r="K24" s="32">
        <v>0</v>
      </c>
      <c r="L24" s="32">
        <v>0</v>
      </c>
      <c r="M24" s="32">
        <v>0</v>
      </c>
      <c r="N24" s="32">
        <v>0</v>
      </c>
      <c r="O24" s="32">
        <v>0</v>
      </c>
      <c r="P24" s="32">
        <v>0</v>
      </c>
      <c r="Q24" s="32">
        <v>0</v>
      </c>
      <c r="R24" s="32">
        <v>0</v>
      </c>
      <c r="S24" s="32">
        <v>0</v>
      </c>
      <c r="T24" s="32">
        <v>0</v>
      </c>
      <c r="U24" s="32">
        <v>0</v>
      </c>
      <c r="V24" s="32">
        <v>0</v>
      </c>
      <c r="W24" s="32">
        <v>5250</v>
      </c>
      <c r="X24" s="32">
        <v>0</v>
      </c>
      <c r="Y24" s="32">
        <v>0</v>
      </c>
      <c r="Z24" s="32">
        <v>0</v>
      </c>
      <c r="AA24" s="32">
        <v>3394.9999999999964</v>
      </c>
      <c r="AB24" s="32">
        <v>0</v>
      </c>
      <c r="AC24" s="32">
        <v>5180.0000000000036</v>
      </c>
      <c r="AD24" s="32">
        <v>0</v>
      </c>
      <c r="AE24" s="32">
        <v>0</v>
      </c>
      <c r="AF24" s="32">
        <v>0</v>
      </c>
      <c r="AG24" s="32">
        <v>0</v>
      </c>
      <c r="AH24" s="32">
        <v>0</v>
      </c>
      <c r="AI24" s="32">
        <v>0</v>
      </c>
      <c r="AJ24" s="32">
        <v>0</v>
      </c>
      <c r="AK24" s="32">
        <v>0</v>
      </c>
      <c r="AL24" s="32">
        <v>0</v>
      </c>
      <c r="AM24" s="32">
        <v>0</v>
      </c>
      <c r="AN24" s="32">
        <v>0</v>
      </c>
      <c r="AO24" s="1"/>
      <c r="AP24" s="39">
        <f t="shared" si="0"/>
        <v>13825</v>
      </c>
      <c r="AQ24" s="1"/>
      <c r="AR24" s="40">
        <f t="shared" si="1"/>
        <v>-13825</v>
      </c>
      <c r="AS24" s="58" t="s">
        <v>68</v>
      </c>
      <c r="AT24" s="35">
        <v>0</v>
      </c>
      <c r="AU24" s="35">
        <v>0</v>
      </c>
      <c r="AV24" s="35">
        <v>0</v>
      </c>
      <c r="AW24" s="35">
        <v>0</v>
      </c>
      <c r="AX24" s="35">
        <v>0</v>
      </c>
      <c r="AY24" s="35">
        <v>0</v>
      </c>
      <c r="AZ24" s="35">
        <v>0</v>
      </c>
      <c r="BA24" s="35">
        <v>0</v>
      </c>
      <c r="BB24" s="35">
        <v>0</v>
      </c>
      <c r="BC24" s="35">
        <v>5250</v>
      </c>
      <c r="BD24" s="35">
        <v>0</v>
      </c>
      <c r="BE24" s="35">
        <v>3394.9999999999964</v>
      </c>
      <c r="BF24" s="35">
        <v>0</v>
      </c>
      <c r="BG24" s="35">
        <v>5180.0000000000036</v>
      </c>
      <c r="BH24" s="35">
        <v>0</v>
      </c>
      <c r="BI24" s="35">
        <v>0</v>
      </c>
      <c r="BJ24" s="35">
        <v>0</v>
      </c>
      <c r="BK24" s="35">
        <v>0</v>
      </c>
      <c r="BL24" s="35">
        <v>0</v>
      </c>
      <c r="BM24" s="35">
        <v>0</v>
      </c>
      <c r="BN24" s="35">
        <v>0</v>
      </c>
      <c r="BO24" s="35">
        <v>0</v>
      </c>
      <c r="BP24" s="35">
        <v>0</v>
      </c>
      <c r="BR24" s="33">
        <f>SUM(AT24:BP24)</f>
        <v>13825</v>
      </c>
      <c r="BT24" s="33">
        <f t="shared" si="3"/>
        <v>0</v>
      </c>
    </row>
    <row r="25" spans="2:72" ht="8.25" customHeight="1" x14ac:dyDescent="0.25">
      <c r="B25" s="36"/>
      <c r="C25" s="37"/>
      <c r="D25" s="37"/>
      <c r="E25" s="38"/>
      <c r="F25" s="30"/>
      <c r="G25" s="31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1"/>
      <c r="AP25" s="39"/>
      <c r="AQ25" s="1"/>
      <c r="AR25" s="40"/>
      <c r="AS25" s="58"/>
      <c r="AT25" s="32"/>
      <c r="AU25" s="32"/>
      <c r="AV25" s="32"/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  <c r="BI25" s="32"/>
      <c r="BJ25" s="32"/>
      <c r="BK25" s="32"/>
      <c r="BL25" s="32"/>
      <c r="BM25" s="32"/>
      <c r="BN25" s="32"/>
      <c r="BO25" s="32"/>
      <c r="BP25" s="32"/>
      <c r="BR25" s="39"/>
      <c r="BT25" s="33"/>
    </row>
    <row r="26" spans="2:72" ht="15" customHeight="1" x14ac:dyDescent="0.25">
      <c r="B26" s="26">
        <v>4</v>
      </c>
      <c r="C26" s="27" t="s">
        <v>50</v>
      </c>
      <c r="D26" s="28" t="s">
        <v>37</v>
      </c>
      <c r="E26" s="29"/>
      <c r="F26" s="30"/>
      <c r="G26" s="31"/>
      <c r="I26" s="32">
        <v>0</v>
      </c>
      <c r="J26" s="32">
        <v>0</v>
      </c>
      <c r="K26" s="32">
        <v>0</v>
      </c>
      <c r="L26" s="32">
        <v>0</v>
      </c>
      <c r="M26" s="32">
        <v>0</v>
      </c>
      <c r="N26" s="32">
        <v>0</v>
      </c>
      <c r="O26" s="32">
        <v>0</v>
      </c>
      <c r="P26" s="32">
        <v>0</v>
      </c>
      <c r="Q26" s="32">
        <v>0</v>
      </c>
      <c r="R26" s="32">
        <v>0</v>
      </c>
      <c r="S26" s="32">
        <v>0</v>
      </c>
      <c r="T26" s="32">
        <v>0</v>
      </c>
      <c r="U26" s="32">
        <v>0</v>
      </c>
      <c r="V26" s="32">
        <v>0</v>
      </c>
      <c r="W26" s="32">
        <v>0</v>
      </c>
      <c r="X26" s="32">
        <v>0</v>
      </c>
      <c r="Y26" s="32">
        <v>0</v>
      </c>
      <c r="Z26" s="32">
        <v>0</v>
      </c>
      <c r="AA26" s="32">
        <v>0</v>
      </c>
      <c r="AB26" s="32">
        <v>0</v>
      </c>
      <c r="AC26" s="32">
        <v>0</v>
      </c>
      <c r="AD26" s="32">
        <v>0</v>
      </c>
      <c r="AE26" s="32">
        <v>0</v>
      </c>
      <c r="AF26" s="32">
        <v>0</v>
      </c>
      <c r="AG26" s="32">
        <v>0</v>
      </c>
      <c r="AH26" s="32">
        <v>0</v>
      </c>
      <c r="AI26" s="32">
        <v>0</v>
      </c>
      <c r="AJ26" s="32">
        <v>0</v>
      </c>
      <c r="AK26" s="32">
        <v>0</v>
      </c>
      <c r="AL26" s="32">
        <v>0</v>
      </c>
      <c r="AM26" s="32">
        <v>0</v>
      </c>
      <c r="AN26" s="32">
        <v>0</v>
      </c>
      <c r="AO26" s="1"/>
      <c r="AP26" s="33">
        <f>SUM(I26:AN26)</f>
        <v>0</v>
      </c>
      <c r="AQ26" s="18"/>
      <c r="AR26" s="34">
        <f>E26-AP26</f>
        <v>0</v>
      </c>
      <c r="AS26" s="58"/>
      <c r="AT26" s="35">
        <v>0</v>
      </c>
      <c r="AU26" s="35">
        <v>0</v>
      </c>
      <c r="AV26" s="35">
        <v>0</v>
      </c>
      <c r="AW26" s="35">
        <v>0</v>
      </c>
      <c r="AX26" s="35">
        <v>0</v>
      </c>
      <c r="AY26" s="35">
        <v>0</v>
      </c>
      <c r="AZ26" s="35">
        <v>0</v>
      </c>
      <c r="BA26" s="35">
        <v>0</v>
      </c>
      <c r="BB26" s="35">
        <v>0</v>
      </c>
      <c r="BC26" s="35">
        <v>0</v>
      </c>
      <c r="BD26" s="35">
        <v>0</v>
      </c>
      <c r="BE26" s="35">
        <v>0</v>
      </c>
      <c r="BF26" s="35">
        <v>0</v>
      </c>
      <c r="BG26" s="35">
        <v>0</v>
      </c>
      <c r="BH26" s="35">
        <v>0</v>
      </c>
      <c r="BI26" s="35">
        <v>0</v>
      </c>
      <c r="BJ26" s="35">
        <v>0</v>
      </c>
      <c r="BK26" s="35">
        <v>0</v>
      </c>
      <c r="BL26" s="35">
        <v>0</v>
      </c>
      <c r="BM26" s="35">
        <v>0</v>
      </c>
      <c r="BN26" s="35">
        <v>0</v>
      </c>
      <c r="BO26" s="35">
        <v>0</v>
      </c>
      <c r="BP26" s="35">
        <v>0</v>
      </c>
      <c r="BR26" s="33">
        <f>SUM(AT26:BP26)</f>
        <v>0</v>
      </c>
      <c r="BS26" s="19"/>
      <c r="BT26" s="33">
        <f>BR26-AP26</f>
        <v>0</v>
      </c>
    </row>
    <row r="27" spans="2:72" ht="15" customHeight="1" x14ac:dyDescent="0.25">
      <c r="B27" s="36" t="s">
        <v>43</v>
      </c>
      <c r="C27" s="37" t="s">
        <v>44</v>
      </c>
      <c r="D27" s="37" t="s">
        <v>40</v>
      </c>
      <c r="E27" s="29"/>
      <c r="F27" s="30"/>
      <c r="G27" s="31"/>
      <c r="H27" s="40"/>
      <c r="I27" s="32">
        <v>2447.99847</v>
      </c>
      <c r="J27" s="32">
        <v>2432.6999999999994</v>
      </c>
      <c r="K27" s="32">
        <v>3315</v>
      </c>
      <c r="L27" s="32">
        <v>4605.2999999999993</v>
      </c>
      <c r="M27" s="32">
        <v>3962.700000000003</v>
      </c>
      <c r="N27" s="32">
        <v>6783</v>
      </c>
      <c r="O27" s="32">
        <v>8996.399999999996</v>
      </c>
      <c r="P27" s="32">
        <v>6211.800000000002</v>
      </c>
      <c r="Q27" s="32">
        <v>4462.5</v>
      </c>
      <c r="R27" s="32">
        <v>6069</v>
      </c>
      <c r="S27" s="32">
        <v>6104.6999999999962</v>
      </c>
      <c r="T27" s="32">
        <v>2549.9999999999995</v>
      </c>
      <c r="U27" s="32">
        <v>2509.2000000000021</v>
      </c>
      <c r="V27" s="32">
        <v>5370.2999999999956</v>
      </c>
      <c r="W27" s="32">
        <v>0</v>
      </c>
      <c r="X27" s="32">
        <v>6201.5999999999949</v>
      </c>
      <c r="Y27" s="32">
        <v>6528</v>
      </c>
      <c r="Z27" s="32">
        <v>8364.0000000000164</v>
      </c>
      <c r="AA27" s="32">
        <v>0</v>
      </c>
      <c r="AB27" s="32">
        <v>1836</v>
      </c>
      <c r="AC27" s="32">
        <v>0</v>
      </c>
      <c r="AD27" s="32">
        <v>3952.5</v>
      </c>
      <c r="AE27" s="32">
        <v>397.79999999999478</v>
      </c>
      <c r="AF27" s="32">
        <v>5431.5</v>
      </c>
      <c r="AG27" s="32">
        <v>6336.75</v>
      </c>
      <c r="AH27" s="32">
        <v>856.80000000000337</v>
      </c>
      <c r="AI27" s="32">
        <v>1468.8000000000031</v>
      </c>
      <c r="AJ27" s="32">
        <v>1509.5999999999954</v>
      </c>
      <c r="AK27" s="32">
        <v>4462.4999999999991</v>
      </c>
      <c r="AL27" s="32">
        <v>4426.799999999992</v>
      </c>
      <c r="AM27" s="32">
        <v>3855.6000000000063</v>
      </c>
      <c r="AN27" s="32">
        <v>2998.7999999999975</v>
      </c>
      <c r="AO27" s="1"/>
      <c r="AP27" s="33"/>
      <c r="AQ27" s="18"/>
      <c r="AR27" s="34"/>
      <c r="AS27" s="58" t="s">
        <v>68</v>
      </c>
      <c r="AT27" s="35">
        <v>4880.6984699999994</v>
      </c>
      <c r="AU27" s="35">
        <v>7920.2999999999993</v>
      </c>
      <c r="AV27" s="35">
        <v>3962.700000000003</v>
      </c>
      <c r="AW27" s="35">
        <v>15779.399999999996</v>
      </c>
      <c r="AX27" s="35">
        <v>6211.800000000002</v>
      </c>
      <c r="AY27" s="35">
        <v>4462.5</v>
      </c>
      <c r="AZ27" s="35">
        <v>12173.699999999997</v>
      </c>
      <c r="BA27" s="35">
        <v>5059.2000000000016</v>
      </c>
      <c r="BB27" s="35">
        <v>5370.2999999999956</v>
      </c>
      <c r="BC27" s="35">
        <v>6201.5999999999949</v>
      </c>
      <c r="BD27" s="35">
        <v>14892.000000000016</v>
      </c>
      <c r="BE27" s="35">
        <v>0</v>
      </c>
      <c r="BF27" s="35">
        <v>1836</v>
      </c>
      <c r="BG27" s="35">
        <v>0</v>
      </c>
      <c r="BH27" s="35">
        <v>3952.5</v>
      </c>
      <c r="BI27" s="35">
        <v>397.79999999999478</v>
      </c>
      <c r="BJ27" s="35">
        <v>11768.25</v>
      </c>
      <c r="BK27" s="35">
        <v>856.80000000000337</v>
      </c>
      <c r="BL27" s="35">
        <v>1468.8000000000031</v>
      </c>
      <c r="BM27" s="35">
        <v>1509.5999999999954</v>
      </c>
      <c r="BN27" s="35">
        <v>8889.299999999992</v>
      </c>
      <c r="BO27" s="35">
        <v>3855.6000000000063</v>
      </c>
      <c r="BP27" s="35">
        <v>2998.7999999999975</v>
      </c>
      <c r="BR27" s="33"/>
      <c r="BS27" s="19"/>
      <c r="BT27" s="33"/>
    </row>
    <row r="28" spans="2:72" ht="15.75" thickBot="1" x14ac:dyDescent="0.3">
      <c r="B28" s="36" t="s">
        <v>41</v>
      </c>
      <c r="C28" s="37" t="s">
        <v>42</v>
      </c>
      <c r="D28" s="37" t="s">
        <v>37</v>
      </c>
      <c r="E28" s="41"/>
      <c r="F28" s="30"/>
      <c r="G28" s="31"/>
      <c r="I28" s="32">
        <v>81599.948999999993</v>
      </c>
      <c r="J28" s="32">
        <v>81089.999999999985</v>
      </c>
      <c r="K28" s="32">
        <v>66300</v>
      </c>
      <c r="L28" s="32">
        <v>65789.999999999985</v>
      </c>
      <c r="M28" s="32">
        <v>56610.000000000044</v>
      </c>
      <c r="N28" s="32">
        <v>96900</v>
      </c>
      <c r="O28" s="32">
        <v>99959.999999999956</v>
      </c>
      <c r="P28" s="32">
        <v>88740.000000000029</v>
      </c>
      <c r="Q28" s="32">
        <v>89250</v>
      </c>
      <c r="R28" s="32">
        <v>86700</v>
      </c>
      <c r="S28" s="32">
        <v>87209.999999999956</v>
      </c>
      <c r="T28" s="32">
        <v>63749.999999999993</v>
      </c>
      <c r="U28" s="32">
        <v>62730.000000000051</v>
      </c>
      <c r="V28" s="32">
        <v>59669.999999999942</v>
      </c>
      <c r="W28" s="32">
        <v>0</v>
      </c>
      <c r="X28" s="32">
        <v>77519.999999999942</v>
      </c>
      <c r="Y28" s="32">
        <v>81600</v>
      </c>
      <c r="Z28" s="32">
        <v>83640.00000000016</v>
      </c>
      <c r="AA28" s="32">
        <v>0</v>
      </c>
      <c r="AB28" s="32">
        <v>22950</v>
      </c>
      <c r="AC28" s="32">
        <v>0</v>
      </c>
      <c r="AD28" s="32">
        <v>79050</v>
      </c>
      <c r="AE28" s="32">
        <v>13259.999999999825</v>
      </c>
      <c r="AF28" s="32">
        <v>90525</v>
      </c>
      <c r="AG28" s="32">
        <v>90525</v>
      </c>
      <c r="AH28" s="32">
        <v>14280.000000000056</v>
      </c>
      <c r="AI28" s="32">
        <v>48960.000000000109</v>
      </c>
      <c r="AJ28" s="32">
        <v>37739.999999999884</v>
      </c>
      <c r="AK28" s="32">
        <v>63749.999999999993</v>
      </c>
      <c r="AL28" s="32">
        <v>63239.999999999884</v>
      </c>
      <c r="AM28" s="32">
        <v>96390.00000000016</v>
      </c>
      <c r="AN28" s="32">
        <v>74969.999999999942</v>
      </c>
      <c r="AO28" s="1"/>
      <c r="AP28" s="39">
        <f>SUM(I28:AN28)</f>
        <v>2024699.9490000003</v>
      </c>
      <c r="AQ28" s="1"/>
      <c r="AR28" s="40">
        <f>E28-AP28</f>
        <v>-2024699.9490000003</v>
      </c>
      <c r="AS28" s="58" t="s">
        <v>67</v>
      </c>
      <c r="AT28" s="35">
        <v>162689.94899999996</v>
      </c>
      <c r="AU28" s="35">
        <v>132090</v>
      </c>
      <c r="AV28" s="35">
        <v>56610.000000000044</v>
      </c>
      <c r="AW28" s="35">
        <v>196859.99999999994</v>
      </c>
      <c r="AX28" s="35">
        <v>88740.000000000029</v>
      </c>
      <c r="AY28" s="35">
        <v>89250</v>
      </c>
      <c r="AZ28" s="35">
        <v>173909.99999999994</v>
      </c>
      <c r="BA28" s="35">
        <v>126480.00000000004</v>
      </c>
      <c r="BB28" s="35">
        <v>59669.999999999942</v>
      </c>
      <c r="BC28" s="35">
        <v>77519.999999999942</v>
      </c>
      <c r="BD28" s="35">
        <v>165240.00000000017</v>
      </c>
      <c r="BE28" s="35">
        <v>0</v>
      </c>
      <c r="BF28" s="35">
        <v>22950</v>
      </c>
      <c r="BG28" s="35">
        <v>0</v>
      </c>
      <c r="BH28" s="35">
        <v>79050</v>
      </c>
      <c r="BI28" s="35">
        <v>13259.999999999825</v>
      </c>
      <c r="BJ28" s="35">
        <v>181050</v>
      </c>
      <c r="BK28" s="35">
        <v>14280.000000000056</v>
      </c>
      <c r="BL28" s="35">
        <v>48960.000000000109</v>
      </c>
      <c r="BM28" s="35">
        <v>37739.999999999884</v>
      </c>
      <c r="BN28" s="35">
        <v>126989.99999999988</v>
      </c>
      <c r="BO28" s="35">
        <v>96390.00000000016</v>
      </c>
      <c r="BP28" s="35">
        <v>74969.999999999942</v>
      </c>
      <c r="BR28" s="33">
        <f>SUM(AT28:BP28)</f>
        <v>2024699.9490000003</v>
      </c>
      <c r="BT28" s="33">
        <f>BR28-AP28</f>
        <v>0</v>
      </c>
    </row>
    <row r="29" spans="2:72" ht="15.75" thickBot="1" x14ac:dyDescent="0.3">
      <c r="B29" s="44"/>
      <c r="C29" s="45"/>
      <c r="D29" s="45"/>
      <c r="E29" s="45"/>
      <c r="F29" s="46" t="s">
        <v>35</v>
      </c>
      <c r="G29" s="47">
        <f>SUM(G8:G28)</f>
        <v>0</v>
      </c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1"/>
      <c r="AQ29" s="1"/>
      <c r="AR29" s="1"/>
      <c r="AS29" s="57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</row>
    <row r="30" spans="2:72" x14ac:dyDescent="0.25">
      <c r="AS30" s="58" t="s">
        <v>66</v>
      </c>
      <c r="AT30" s="2">
        <f>SUMIF($AS$8:$AS$28,$AS30,AT$8:AT$28)</f>
        <v>23.456991600000002</v>
      </c>
      <c r="AU30" s="2">
        <f t="shared" ref="AU30:BP37" si="4">SUMIF($AS$8:$AS$28,$AS30,AU$8:AU$28)</f>
        <v>2.7090000000000001</v>
      </c>
      <c r="AV30" s="2">
        <f t="shared" si="4"/>
        <v>6.9930000000000065</v>
      </c>
      <c r="AW30" s="2">
        <f t="shared" si="4"/>
        <v>101.63999999999999</v>
      </c>
      <c r="AX30" s="2">
        <f t="shared" si="4"/>
        <v>84.04200000000003</v>
      </c>
      <c r="AY30" s="2">
        <f t="shared" si="4"/>
        <v>44.100000000000009</v>
      </c>
      <c r="AZ30" s="2">
        <f t="shared" si="4"/>
        <v>129.08699999999999</v>
      </c>
      <c r="BA30" s="2">
        <f t="shared" si="4"/>
        <v>112.07700000000006</v>
      </c>
      <c r="BB30" s="2">
        <f t="shared" si="4"/>
        <v>29.483999999999973</v>
      </c>
      <c r="BC30" s="2">
        <f t="shared" si="4"/>
        <v>271.31999999999977</v>
      </c>
      <c r="BD30" s="2">
        <f t="shared" si="4"/>
        <v>834.70800000000111</v>
      </c>
      <c r="BE30" s="2">
        <f t="shared" si="4"/>
        <v>0</v>
      </c>
      <c r="BF30" s="2">
        <f t="shared" si="4"/>
        <v>34.965000000000003</v>
      </c>
      <c r="BG30" s="2">
        <f t="shared" si="4"/>
        <v>0</v>
      </c>
      <c r="BH30" s="2">
        <f t="shared" si="4"/>
        <v>146.47499999999999</v>
      </c>
      <c r="BI30" s="2">
        <f t="shared" si="4"/>
        <v>49.139999999999347</v>
      </c>
      <c r="BJ30" s="2">
        <f t="shared" si="4"/>
        <v>417.4799999999999</v>
      </c>
      <c r="BK30" s="2">
        <f t="shared" si="4"/>
        <v>5.2920000000000211</v>
      </c>
      <c r="BL30" s="2">
        <f t="shared" si="4"/>
        <v>10.080000000000023</v>
      </c>
      <c r="BM30" s="2">
        <f t="shared" si="4"/>
        <v>4.6619999999999866</v>
      </c>
      <c r="BN30" s="2">
        <f t="shared" si="4"/>
        <v>15.707999999999991</v>
      </c>
      <c r="BO30" s="2">
        <f t="shared" si="4"/>
        <v>51.597000000000094</v>
      </c>
      <c r="BP30" s="2">
        <f t="shared" si="4"/>
        <v>12.34799999999999</v>
      </c>
    </row>
    <row r="31" spans="2:72" x14ac:dyDescent="0.25">
      <c r="AS31" s="58" t="s">
        <v>67</v>
      </c>
      <c r="AT31" s="2">
        <f t="shared" ref="AT31:BI37" si="5">SUMIF($AS$8:$AS$28,$AS31,AT$8:AT$28)</f>
        <v>386771.77871999994</v>
      </c>
      <c r="AU31" s="2">
        <f t="shared" si="5"/>
        <v>313480.3</v>
      </c>
      <c r="AV31" s="2">
        <f t="shared" si="5"/>
        <v>134543.10000000009</v>
      </c>
      <c r="AW31" s="2">
        <f t="shared" si="5"/>
        <v>470447.99999999988</v>
      </c>
      <c r="AX31" s="2">
        <f t="shared" si="5"/>
        <v>213341.40000000008</v>
      </c>
      <c r="AY31" s="2">
        <f t="shared" si="5"/>
        <v>213220</v>
      </c>
      <c r="AZ31" s="2">
        <f t="shared" si="5"/>
        <v>416912.89999999991</v>
      </c>
      <c r="BA31" s="2">
        <f t="shared" si="5"/>
        <v>303815.90000000008</v>
      </c>
      <c r="BB31" s="2">
        <f t="shared" si="5"/>
        <v>142552.79999999987</v>
      </c>
      <c r="BC31" s="2">
        <f t="shared" si="5"/>
        <v>192963.99999999985</v>
      </c>
      <c r="BD31" s="2">
        <f t="shared" si="5"/>
        <v>419863.60000000044</v>
      </c>
      <c r="BE31" s="2">
        <f t="shared" si="5"/>
        <v>0</v>
      </c>
      <c r="BF31" s="2">
        <f t="shared" si="5"/>
        <v>55615.5</v>
      </c>
      <c r="BG31" s="2">
        <f t="shared" si="5"/>
        <v>0</v>
      </c>
      <c r="BH31" s="2">
        <f t="shared" si="5"/>
        <v>192432.5</v>
      </c>
      <c r="BI31" s="2">
        <f t="shared" si="5"/>
        <v>33097.999999999563</v>
      </c>
      <c r="BJ31" s="2">
        <f t="shared" si="4"/>
        <v>443466</v>
      </c>
      <c r="BK31" s="2">
        <f t="shared" si="4"/>
        <v>34056.40000000014</v>
      </c>
      <c r="BL31" s="2">
        <f t="shared" si="4"/>
        <v>116496.00000000026</v>
      </c>
      <c r="BM31" s="2">
        <f t="shared" si="4"/>
        <v>89695.399999999732</v>
      </c>
      <c r="BN31" s="2">
        <f t="shared" si="4"/>
        <v>301813.59999999974</v>
      </c>
      <c r="BO31" s="2">
        <f t="shared" si="4"/>
        <v>230409.90000000037</v>
      </c>
      <c r="BP31" s="2">
        <f t="shared" si="4"/>
        <v>178281.59999999986</v>
      </c>
    </row>
    <row r="32" spans="2:72" x14ac:dyDescent="0.25">
      <c r="AS32" s="58" t="s">
        <v>68</v>
      </c>
      <c r="AT32" s="2">
        <f t="shared" si="5"/>
        <v>11603.153361599998</v>
      </c>
      <c r="AU32" s="2">
        <f t="shared" si="4"/>
        <v>18794.008999999998</v>
      </c>
      <c r="AV32" s="2">
        <f t="shared" si="4"/>
        <v>9408.6930000000084</v>
      </c>
      <c r="AW32" s="2">
        <f t="shared" si="4"/>
        <v>37539.039999999986</v>
      </c>
      <c r="AX32" s="2">
        <f t="shared" si="4"/>
        <v>14821.842000000008</v>
      </c>
      <c r="AY32" s="2">
        <f t="shared" si="4"/>
        <v>10631.6</v>
      </c>
      <c r="AZ32" s="2">
        <f t="shared" si="4"/>
        <v>29011.786999999989</v>
      </c>
      <c r="BA32" s="2">
        <f t="shared" si="4"/>
        <v>12115.277000000006</v>
      </c>
      <c r="BB32" s="2">
        <f t="shared" si="4"/>
        <v>12770.783999999989</v>
      </c>
      <c r="BC32" s="2">
        <f t="shared" si="4"/>
        <v>20234.919999999991</v>
      </c>
      <c r="BD32" s="2">
        <f t="shared" si="4"/>
        <v>36166.708000000042</v>
      </c>
      <c r="BE32" s="2">
        <f t="shared" si="4"/>
        <v>3394.9999999999964</v>
      </c>
      <c r="BF32" s="2">
        <f t="shared" si="4"/>
        <v>4390.9650000000001</v>
      </c>
      <c r="BG32" s="2">
        <f t="shared" si="4"/>
        <v>5180.0000000000036</v>
      </c>
      <c r="BH32" s="2">
        <f t="shared" si="4"/>
        <v>9523.9750000000004</v>
      </c>
      <c r="BI32" s="2">
        <f t="shared" si="4"/>
        <v>992.93999999998687</v>
      </c>
      <c r="BJ32" s="2">
        <f t="shared" si="4"/>
        <v>28338.23</v>
      </c>
      <c r="BK32" s="2">
        <f t="shared" si="4"/>
        <v>2038.0920000000081</v>
      </c>
      <c r="BL32" s="2">
        <f t="shared" si="4"/>
        <v>3494.8800000000074</v>
      </c>
      <c r="BM32" s="2">
        <f t="shared" si="4"/>
        <v>3586.2619999999888</v>
      </c>
      <c r="BN32" s="2">
        <f t="shared" si="4"/>
        <v>21106.00799999998</v>
      </c>
      <c r="BO32" s="2">
        <f t="shared" si="4"/>
        <v>9199.1970000000147</v>
      </c>
      <c r="BP32" s="2">
        <f t="shared" si="4"/>
        <v>7127.1479999999947</v>
      </c>
    </row>
    <row r="33" spans="45:68" x14ac:dyDescent="0.25">
      <c r="AS33" s="58" t="s">
        <v>71</v>
      </c>
      <c r="AT33" s="2">
        <f t="shared" si="5"/>
        <v>0</v>
      </c>
      <c r="AU33" s="2">
        <f t="shared" si="4"/>
        <v>0</v>
      </c>
      <c r="AV33" s="2">
        <f t="shared" si="4"/>
        <v>0</v>
      </c>
      <c r="AW33" s="2">
        <f t="shared" si="4"/>
        <v>0</v>
      </c>
      <c r="AX33" s="2">
        <f t="shared" si="4"/>
        <v>0</v>
      </c>
      <c r="AY33" s="2">
        <f t="shared" si="4"/>
        <v>0</v>
      </c>
      <c r="AZ33" s="2">
        <f t="shared" si="4"/>
        <v>0</v>
      </c>
      <c r="BA33" s="2">
        <f t="shared" si="4"/>
        <v>0</v>
      </c>
      <c r="BB33" s="2">
        <f t="shared" si="4"/>
        <v>0</v>
      </c>
      <c r="BC33" s="2">
        <f t="shared" si="4"/>
        <v>0</v>
      </c>
      <c r="BD33" s="2">
        <f t="shared" si="4"/>
        <v>0</v>
      </c>
      <c r="BE33" s="2">
        <f t="shared" si="4"/>
        <v>0</v>
      </c>
      <c r="BF33" s="2">
        <f t="shared" si="4"/>
        <v>0</v>
      </c>
      <c r="BG33" s="2">
        <f t="shared" si="4"/>
        <v>0</v>
      </c>
      <c r="BH33" s="2">
        <f t="shared" si="4"/>
        <v>0</v>
      </c>
      <c r="BI33" s="2">
        <f t="shared" si="4"/>
        <v>0</v>
      </c>
      <c r="BJ33" s="2">
        <f t="shared" si="4"/>
        <v>0</v>
      </c>
      <c r="BK33" s="2">
        <f t="shared" si="4"/>
        <v>0</v>
      </c>
      <c r="BL33" s="2">
        <f t="shared" si="4"/>
        <v>0</v>
      </c>
      <c r="BM33" s="2">
        <f t="shared" si="4"/>
        <v>0</v>
      </c>
      <c r="BN33" s="2">
        <f t="shared" si="4"/>
        <v>0</v>
      </c>
      <c r="BO33" s="2">
        <f t="shared" si="4"/>
        <v>0</v>
      </c>
      <c r="BP33" s="2">
        <f t="shared" si="4"/>
        <v>0</v>
      </c>
    </row>
    <row r="34" spans="45:68" x14ac:dyDescent="0.25">
      <c r="AS34" s="58" t="s">
        <v>72</v>
      </c>
      <c r="AT34" s="2">
        <f t="shared" si="5"/>
        <v>0</v>
      </c>
      <c r="AU34" s="2">
        <f t="shared" si="4"/>
        <v>0</v>
      </c>
      <c r="AV34" s="2">
        <f t="shared" si="4"/>
        <v>0</v>
      </c>
      <c r="AW34" s="2">
        <f t="shared" si="4"/>
        <v>0</v>
      </c>
      <c r="AX34" s="2">
        <f t="shared" si="4"/>
        <v>0</v>
      </c>
      <c r="AY34" s="2">
        <f t="shared" si="4"/>
        <v>0</v>
      </c>
      <c r="AZ34" s="2">
        <f t="shared" si="4"/>
        <v>0</v>
      </c>
      <c r="BA34" s="2">
        <f t="shared" si="4"/>
        <v>0</v>
      </c>
      <c r="BB34" s="2">
        <f t="shared" si="4"/>
        <v>0</v>
      </c>
      <c r="BC34" s="2">
        <f t="shared" si="4"/>
        <v>21000</v>
      </c>
      <c r="BD34" s="2">
        <f t="shared" si="4"/>
        <v>0</v>
      </c>
      <c r="BE34" s="2">
        <f t="shared" si="4"/>
        <v>13579.999999999985</v>
      </c>
      <c r="BF34" s="2">
        <f t="shared" si="4"/>
        <v>0</v>
      </c>
      <c r="BG34" s="2">
        <f t="shared" si="4"/>
        <v>20720.000000000015</v>
      </c>
      <c r="BH34" s="2">
        <f t="shared" si="4"/>
        <v>0</v>
      </c>
      <c r="BI34" s="2">
        <f t="shared" si="4"/>
        <v>0</v>
      </c>
      <c r="BJ34" s="2">
        <f t="shared" si="4"/>
        <v>0</v>
      </c>
      <c r="BK34" s="2">
        <f t="shared" si="4"/>
        <v>0</v>
      </c>
      <c r="BL34" s="2">
        <f t="shared" si="4"/>
        <v>0</v>
      </c>
      <c r="BM34" s="2">
        <f t="shared" si="4"/>
        <v>0</v>
      </c>
      <c r="BN34" s="2">
        <f t="shared" si="4"/>
        <v>0</v>
      </c>
      <c r="BO34" s="2">
        <f t="shared" si="4"/>
        <v>0</v>
      </c>
      <c r="BP34" s="2">
        <f t="shared" si="4"/>
        <v>0</v>
      </c>
    </row>
    <row r="35" spans="45:68" x14ac:dyDescent="0.25">
      <c r="AS35" s="58" t="s">
        <v>73</v>
      </c>
      <c r="AT35" s="2">
        <f t="shared" si="5"/>
        <v>0</v>
      </c>
      <c r="AU35" s="2">
        <f t="shared" si="4"/>
        <v>0</v>
      </c>
      <c r="AV35" s="2">
        <f t="shared" si="4"/>
        <v>0</v>
      </c>
      <c r="AW35" s="2">
        <f t="shared" si="4"/>
        <v>0</v>
      </c>
      <c r="AX35" s="2">
        <f t="shared" si="4"/>
        <v>0</v>
      </c>
      <c r="AY35" s="2">
        <f t="shared" si="4"/>
        <v>0</v>
      </c>
      <c r="AZ35" s="2">
        <f t="shared" si="4"/>
        <v>0</v>
      </c>
      <c r="BA35" s="2">
        <f t="shared" si="4"/>
        <v>0</v>
      </c>
      <c r="BB35" s="2">
        <f t="shared" si="4"/>
        <v>0</v>
      </c>
      <c r="BC35" s="2">
        <f t="shared" si="4"/>
        <v>105000</v>
      </c>
      <c r="BD35" s="2">
        <f t="shared" si="4"/>
        <v>0</v>
      </c>
      <c r="BE35" s="2">
        <f t="shared" si="4"/>
        <v>67899.999999999927</v>
      </c>
      <c r="BF35" s="2">
        <f t="shared" si="4"/>
        <v>0</v>
      </c>
      <c r="BG35" s="2">
        <f t="shared" si="4"/>
        <v>103600.00000000007</v>
      </c>
      <c r="BH35" s="2">
        <f t="shared" si="4"/>
        <v>0</v>
      </c>
      <c r="BI35" s="2">
        <f t="shared" si="4"/>
        <v>0</v>
      </c>
      <c r="BJ35" s="2">
        <f t="shared" si="4"/>
        <v>0</v>
      </c>
      <c r="BK35" s="2">
        <f t="shared" si="4"/>
        <v>0</v>
      </c>
      <c r="BL35" s="2">
        <f t="shared" si="4"/>
        <v>0</v>
      </c>
      <c r="BM35" s="2">
        <f t="shared" si="4"/>
        <v>0</v>
      </c>
      <c r="BN35" s="2">
        <f t="shared" si="4"/>
        <v>0</v>
      </c>
      <c r="BO35" s="2">
        <f t="shared" si="4"/>
        <v>0</v>
      </c>
      <c r="BP35" s="2">
        <f t="shared" si="4"/>
        <v>0</v>
      </c>
    </row>
    <row r="36" spans="45:68" x14ac:dyDescent="0.25">
      <c r="AS36" s="58" t="s">
        <v>69</v>
      </c>
      <c r="AT36" s="2">
        <f t="shared" si="5"/>
        <v>0</v>
      </c>
      <c r="AU36" s="2">
        <f t="shared" si="4"/>
        <v>0</v>
      </c>
      <c r="AV36" s="2">
        <f t="shared" si="4"/>
        <v>2799.9300000000003</v>
      </c>
      <c r="AW36" s="2">
        <f t="shared" si="4"/>
        <v>27999.3</v>
      </c>
      <c r="AX36" s="2">
        <f t="shared" si="4"/>
        <v>5599.8600000000006</v>
      </c>
      <c r="AY36" s="2">
        <f t="shared" si="4"/>
        <v>5599.8600000000006</v>
      </c>
      <c r="AZ36" s="2">
        <f t="shared" si="4"/>
        <v>2799.9300000000003</v>
      </c>
      <c r="BA36" s="2">
        <f t="shared" si="4"/>
        <v>2777.3499193548405</v>
      </c>
      <c r="BB36" s="2">
        <f t="shared" si="4"/>
        <v>0</v>
      </c>
      <c r="BC36" s="2">
        <f t="shared" si="4"/>
        <v>2799.9300000000003</v>
      </c>
      <c r="BD36" s="2">
        <f t="shared" si="4"/>
        <v>27999.300000000003</v>
      </c>
      <c r="BE36" s="2">
        <f t="shared" si="4"/>
        <v>0</v>
      </c>
      <c r="BF36" s="2">
        <f t="shared" si="4"/>
        <v>8399.7900000000009</v>
      </c>
      <c r="BG36" s="2">
        <f t="shared" si="4"/>
        <v>0</v>
      </c>
      <c r="BH36" s="2">
        <f t="shared" si="4"/>
        <v>5599.8600000000006</v>
      </c>
      <c r="BI36" s="2">
        <f t="shared" si="4"/>
        <v>0</v>
      </c>
      <c r="BJ36" s="2">
        <f t="shared" si="4"/>
        <v>33763.600333333336</v>
      </c>
      <c r="BK36" s="2">
        <f t="shared" si="4"/>
        <v>0</v>
      </c>
      <c r="BL36" s="2">
        <f t="shared" si="4"/>
        <v>0</v>
      </c>
      <c r="BM36" s="2">
        <f t="shared" si="4"/>
        <v>0</v>
      </c>
      <c r="BN36" s="2">
        <f t="shared" si="4"/>
        <v>5599.8600000000006</v>
      </c>
      <c r="BO36" s="2">
        <f t="shared" si="4"/>
        <v>0</v>
      </c>
      <c r="BP36" s="2">
        <f t="shared" si="4"/>
        <v>2799.9300000000003</v>
      </c>
    </row>
    <row r="37" spans="45:68" x14ac:dyDescent="0.25">
      <c r="AS37" s="58" t="s">
        <v>70</v>
      </c>
      <c r="AT37" s="2">
        <f t="shared" si="5"/>
        <v>0</v>
      </c>
      <c r="AU37" s="2">
        <f t="shared" si="4"/>
        <v>0</v>
      </c>
      <c r="AV37" s="2">
        <f t="shared" si="4"/>
        <v>699.98250000000007</v>
      </c>
      <c r="AW37" s="2">
        <f t="shared" si="4"/>
        <v>6999.8249999999998</v>
      </c>
      <c r="AX37" s="2">
        <f t="shared" si="4"/>
        <v>1399.9650000000001</v>
      </c>
      <c r="AY37" s="2">
        <f t="shared" si="4"/>
        <v>1399.9650000000001</v>
      </c>
      <c r="AZ37" s="2">
        <f t="shared" si="4"/>
        <v>699.98250000000007</v>
      </c>
      <c r="BA37" s="2">
        <f t="shared" si="4"/>
        <v>694.33747983871012</v>
      </c>
      <c r="BB37" s="2">
        <f t="shared" si="4"/>
        <v>0</v>
      </c>
      <c r="BC37" s="2">
        <f t="shared" si="4"/>
        <v>699.98250000000007</v>
      </c>
      <c r="BD37" s="2">
        <f t="shared" si="4"/>
        <v>6999.8250000000007</v>
      </c>
      <c r="BE37" s="2">
        <f t="shared" si="4"/>
        <v>0</v>
      </c>
      <c r="BF37" s="2">
        <f t="shared" si="4"/>
        <v>2099.9475000000002</v>
      </c>
      <c r="BG37" s="2">
        <f t="shared" si="4"/>
        <v>0</v>
      </c>
      <c r="BH37" s="2">
        <f t="shared" si="4"/>
        <v>1399.9650000000001</v>
      </c>
      <c r="BI37" s="2">
        <f t="shared" si="4"/>
        <v>0</v>
      </c>
      <c r="BJ37" s="2">
        <f t="shared" si="4"/>
        <v>8440.9000833333339</v>
      </c>
      <c r="BK37" s="2">
        <f t="shared" si="4"/>
        <v>0</v>
      </c>
      <c r="BL37" s="2">
        <f t="shared" si="4"/>
        <v>0</v>
      </c>
      <c r="BM37" s="2">
        <f t="shared" si="4"/>
        <v>0</v>
      </c>
      <c r="BN37" s="2">
        <f t="shared" si="4"/>
        <v>1399.9650000000001</v>
      </c>
      <c r="BO37" s="2">
        <f t="shared" si="4"/>
        <v>0</v>
      </c>
      <c r="BP37" s="2">
        <f t="shared" si="4"/>
        <v>699.98250000000007</v>
      </c>
    </row>
  </sheetData>
  <pageMargins left="0.51181102362204722" right="0.51181102362204722" top="0.78740157480314965" bottom="0.78740157480314965" header="0.31496062992125984" footer="0.31496062992125984"/>
  <pageSetup paperSize="9" scale="8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41"/>
  <sheetViews>
    <sheetView workbookViewId="0">
      <selection activeCell="B8" sqref="B8"/>
    </sheetView>
  </sheetViews>
  <sheetFormatPr defaultRowHeight="12" x14ac:dyDescent="0.2"/>
  <cols>
    <col min="1" max="9" width="11.28515625" style="49" customWidth="1"/>
    <col min="10" max="10" width="5.85546875" style="49" customWidth="1"/>
    <col min="11" max="40" width="11.28515625" style="49" customWidth="1"/>
    <col min="41" max="44" width="11" style="49" customWidth="1"/>
    <col min="45" max="16384" width="9.140625" style="49"/>
  </cols>
  <sheetData>
    <row r="1" spans="1:44" x14ac:dyDescent="0.2">
      <c r="A1" s="55" t="s">
        <v>0</v>
      </c>
      <c r="B1" s="56" t="s">
        <v>66</v>
      </c>
      <c r="C1" s="56" t="s">
        <v>67</v>
      </c>
      <c r="D1" s="56" t="s">
        <v>68</v>
      </c>
      <c r="E1" s="56" t="s">
        <v>71</v>
      </c>
      <c r="F1" s="56" t="s">
        <v>72</v>
      </c>
      <c r="G1" s="56" t="s">
        <v>73</v>
      </c>
      <c r="H1" s="56" t="s">
        <v>69</v>
      </c>
      <c r="I1" s="56" t="s">
        <v>70</v>
      </c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/>
      <c r="AE1" s="51"/>
      <c r="AF1" s="51"/>
      <c r="AG1" s="51"/>
      <c r="AH1" s="51"/>
      <c r="AI1" s="51"/>
      <c r="AJ1" s="51"/>
      <c r="AK1" s="51"/>
      <c r="AL1" s="51"/>
      <c r="AM1" s="51"/>
      <c r="AN1" s="51"/>
      <c r="AO1" s="51"/>
      <c r="AP1" s="51"/>
      <c r="AQ1" s="51"/>
      <c r="AR1" s="51"/>
    </row>
    <row r="2" spans="1:44" x14ac:dyDescent="0.2">
      <c r="A2" s="53"/>
      <c r="B2" s="59"/>
      <c r="C2" s="59"/>
      <c r="D2" s="59"/>
      <c r="E2" s="59"/>
      <c r="F2" s="59"/>
      <c r="G2" s="59"/>
      <c r="H2" s="59"/>
      <c r="I2" s="59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/>
      <c r="AD2" s="52"/>
      <c r="AE2" s="52"/>
      <c r="AF2" s="52"/>
      <c r="AG2" s="52"/>
      <c r="AH2" s="52"/>
      <c r="AI2" s="52"/>
      <c r="AJ2" s="52"/>
      <c r="AK2" s="52"/>
      <c r="AL2" s="52"/>
      <c r="AM2" s="52"/>
      <c r="AN2" s="52"/>
      <c r="AO2" s="52"/>
      <c r="AP2" s="52"/>
      <c r="AQ2" s="52"/>
      <c r="AR2" s="52"/>
    </row>
    <row r="3" spans="1:44" x14ac:dyDescent="0.2">
      <c r="A3" s="53"/>
      <c r="B3" s="59"/>
      <c r="C3" s="59"/>
      <c r="D3" s="59"/>
      <c r="E3" s="59"/>
      <c r="F3" s="59"/>
      <c r="G3" s="59"/>
      <c r="H3" s="59"/>
      <c r="I3" s="59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2"/>
      <c r="AK3" s="52"/>
      <c r="AL3" s="52"/>
      <c r="AM3" s="52"/>
      <c r="AN3" s="52"/>
      <c r="AO3" s="52"/>
      <c r="AP3" s="52"/>
      <c r="AQ3" s="52"/>
      <c r="AR3" s="52"/>
    </row>
    <row r="4" spans="1:44" x14ac:dyDescent="0.2">
      <c r="A4" s="53"/>
      <c r="B4" s="59"/>
      <c r="C4" s="59"/>
      <c r="D4" s="59"/>
      <c r="E4" s="59"/>
      <c r="F4" s="59"/>
      <c r="G4" s="59"/>
      <c r="H4" s="59"/>
      <c r="I4" s="59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</row>
    <row r="5" spans="1:44" x14ac:dyDescent="0.2">
      <c r="A5" s="53"/>
      <c r="B5" s="59"/>
      <c r="C5" s="59"/>
      <c r="D5" s="59"/>
      <c r="E5" s="59"/>
      <c r="F5" s="59"/>
      <c r="G5" s="59"/>
      <c r="H5" s="59"/>
      <c r="I5" s="59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2"/>
      <c r="AL5" s="52"/>
      <c r="AM5" s="52"/>
      <c r="AN5" s="52"/>
      <c r="AO5" s="52"/>
      <c r="AP5" s="52"/>
      <c r="AQ5" s="52"/>
      <c r="AR5" s="52"/>
    </row>
    <row r="6" spans="1:44" x14ac:dyDescent="0.2">
      <c r="A6" s="53"/>
      <c r="B6" s="59"/>
      <c r="C6" s="59"/>
      <c r="D6" s="59"/>
      <c r="E6" s="59"/>
      <c r="F6" s="59"/>
      <c r="G6" s="59"/>
      <c r="H6" s="59"/>
      <c r="I6" s="59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</row>
    <row r="7" spans="1:44" x14ac:dyDescent="0.2">
      <c r="A7" s="53"/>
      <c r="B7" s="59"/>
      <c r="C7" s="59"/>
      <c r="D7" s="59"/>
      <c r="E7" s="59"/>
      <c r="F7" s="59"/>
      <c r="G7" s="59"/>
      <c r="H7" s="59"/>
      <c r="I7" s="59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52"/>
      <c r="AH7" s="52"/>
      <c r="AI7" s="52"/>
      <c r="AJ7" s="52"/>
      <c r="AK7" s="52"/>
      <c r="AL7" s="52"/>
      <c r="AM7" s="52"/>
      <c r="AN7" s="52"/>
      <c r="AO7" s="52"/>
      <c r="AP7" s="52"/>
      <c r="AQ7" s="52"/>
      <c r="AR7" s="52"/>
    </row>
    <row r="8" spans="1:44" x14ac:dyDescent="0.2">
      <c r="A8" s="53" t="s">
        <v>76</v>
      </c>
      <c r="B8" s="59">
        <f ca="1">OFFSET('Restauração 153TO'!$AM$30,COLUMN(A8)-1,ROW(B7)-1)</f>
        <v>218.4</v>
      </c>
      <c r="C8" s="59">
        <f ca="1">OFFSET('Restauração 153TO'!$AM$30,COLUMN(B8)-1,ROW(C7)-1)</f>
        <v>588080</v>
      </c>
      <c r="D8" s="59">
        <f ca="1">OFFSET('Restauração 153TO'!$AM$30,COLUMN(C8)-1,ROW(D7)-1)</f>
        <v>40701.400000000009</v>
      </c>
      <c r="E8" s="59">
        <f ca="1">OFFSET('Restauração 153TO'!$AM$30,COLUMN(D8)-1,ROW(E7)-1)</f>
        <v>0</v>
      </c>
      <c r="F8" s="59">
        <f ca="1">OFFSET('Restauração 153TO'!$AM$30,COLUMN(E8)-1,ROW(F7)-1)</f>
        <v>22540.000000000029</v>
      </c>
      <c r="G8" s="59">
        <f ca="1">OFFSET('Restauração 153TO'!$AM$30,COLUMN(F8)-1,ROW(G7)-1)</f>
        <v>112700.00000000015</v>
      </c>
      <c r="H8" s="59">
        <f ca="1">OFFSET('Restauração 153TO'!$AM$30,COLUMN(G8)-1,ROW(H7)-1)</f>
        <v>7000</v>
      </c>
      <c r="I8" s="59">
        <f ca="1">OFFSET('Restauração 153TO'!$AM$30,COLUMN(H8)-1,ROW(I7)-1)</f>
        <v>1750</v>
      </c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  <c r="AP8" s="52"/>
      <c r="AQ8" s="52"/>
      <c r="AR8" s="52"/>
    </row>
    <row r="9" spans="1:44" x14ac:dyDescent="0.2">
      <c r="A9" s="53" t="s">
        <v>57</v>
      </c>
      <c r="B9" s="59">
        <f ca="1">OFFSET('Restauração 153TO'!$AM$30,COLUMN(A9)-1,ROW(B8)-1)</f>
        <v>390.60000000000093</v>
      </c>
      <c r="C9" s="59">
        <f ca="1">OFFSET('Restauração 153TO'!$AM$30,COLUMN(B9)-1,ROW(C8)-1)</f>
        <v>591400.00000000081</v>
      </c>
      <c r="D9" s="59">
        <f ca="1">OFFSET('Restauração 153TO'!$AM$30,COLUMN(C9)-1,ROW(D8)-1)</f>
        <v>42813.200000000055</v>
      </c>
      <c r="E9" s="59">
        <f ca="1">OFFSET('Restauração 153TO'!$AM$30,COLUMN(D9)-1,ROW(E8)-1)</f>
        <v>0</v>
      </c>
      <c r="F9" s="59">
        <f ca="1">OFFSET('Restauração 153TO'!$AM$30,COLUMN(E9)-1,ROW(F8)-1)</f>
        <v>0</v>
      </c>
      <c r="G9" s="59">
        <f ca="1">OFFSET('Restauração 153TO'!$AM$30,COLUMN(F9)-1,ROW(G8)-1)</f>
        <v>0</v>
      </c>
      <c r="H9" s="59">
        <f ca="1">OFFSET('Restauração 153TO'!$AM$30,COLUMN(G9)-1,ROW(H8)-1)</f>
        <v>35000</v>
      </c>
      <c r="I9" s="59">
        <f ca="1">OFFSET('Restauração 153TO'!$AM$30,COLUMN(H9)-1,ROW(I8)-1)</f>
        <v>8750</v>
      </c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  <c r="AD9" s="52"/>
      <c r="AE9" s="52"/>
      <c r="AF9" s="52"/>
      <c r="AG9" s="52"/>
      <c r="AH9" s="52"/>
      <c r="AI9" s="52"/>
      <c r="AJ9" s="52"/>
      <c r="AK9" s="52"/>
      <c r="AL9" s="52"/>
      <c r="AM9" s="52"/>
      <c r="AN9" s="52"/>
      <c r="AO9" s="52"/>
      <c r="AP9" s="52"/>
      <c r="AQ9" s="52"/>
      <c r="AR9" s="52"/>
    </row>
    <row r="10" spans="1:44" x14ac:dyDescent="0.2">
      <c r="A10" s="53" t="s">
        <v>58</v>
      </c>
      <c r="B10" s="59">
        <f ca="1">OFFSET('Restauração 153TO'!$AM$30,COLUMN(A10)-1,ROW(B9)-1)</f>
        <v>2.519999999999857</v>
      </c>
      <c r="C10" s="59">
        <f ca="1">OFFSET('Restauração 153TO'!$AM$30,COLUMN(B10)-1,ROW(C9)-1)</f>
        <v>83.999999999995239</v>
      </c>
      <c r="D10" s="59">
        <f ca="1">OFFSET('Restauração 153TO'!$AM$30,COLUMN(C10)-1,ROW(D9)-1)</f>
        <v>2.519999999999857</v>
      </c>
      <c r="E10" s="59">
        <f ca="1">OFFSET('Restauração 153TO'!$AM$30,COLUMN(D10)-1,ROW(E9)-1)</f>
        <v>2799.9999999998408</v>
      </c>
      <c r="F10" s="59">
        <f ca="1">OFFSET('Restauração 153TO'!$AM$30,COLUMN(E10)-1,ROW(F9)-1)</f>
        <v>0</v>
      </c>
      <c r="G10" s="59">
        <f ca="1">OFFSET('Restauração 153TO'!$AM$30,COLUMN(F10)-1,ROW(G9)-1)</f>
        <v>0</v>
      </c>
      <c r="H10" s="59">
        <f ca="1">OFFSET('Restauração 153TO'!$AM$30,COLUMN(G10)-1,ROW(H9)-1)</f>
        <v>0</v>
      </c>
      <c r="I10" s="59">
        <f ca="1">OFFSET('Restauração 153TO'!$AM$30,COLUMN(H10)-1,ROW(I9)-1)</f>
        <v>0</v>
      </c>
    </row>
    <row r="11" spans="1:44" x14ac:dyDescent="0.2">
      <c r="A11" s="53" t="s">
        <v>59</v>
      </c>
      <c r="B11" s="59">
        <f ca="1">OFFSET('Restauração 153TO'!$AM$30,COLUMN(A11)-1,ROW(B10)-1)</f>
        <v>25.200000000000003</v>
      </c>
      <c r="C11" s="59">
        <f ca="1">OFFSET('Restauração 153TO'!$AM$30,COLUMN(B11)-1,ROW(C10)-1)</f>
        <v>31090</v>
      </c>
      <c r="D11" s="59">
        <f ca="1">OFFSET('Restauração 153TO'!$AM$30,COLUMN(C11)-1,ROW(D10)-1)</f>
        <v>2445.1999999999998</v>
      </c>
      <c r="E11" s="59">
        <f ca="1">OFFSET('Restauração 153TO'!$AM$30,COLUMN(D11)-1,ROW(E10)-1)</f>
        <v>0</v>
      </c>
      <c r="F11" s="59">
        <f ca="1">OFFSET('Restauração 153TO'!$AM$30,COLUMN(E11)-1,ROW(F10)-1)</f>
        <v>0</v>
      </c>
      <c r="G11" s="59">
        <f ca="1">OFFSET('Restauração 153TO'!$AM$30,COLUMN(F11)-1,ROW(G10)-1)</f>
        <v>0</v>
      </c>
      <c r="H11" s="59">
        <f ca="1">OFFSET('Restauração 153TO'!$AM$30,COLUMN(G11)-1,ROW(H10)-1)</f>
        <v>0</v>
      </c>
      <c r="I11" s="59">
        <f ca="1">OFFSET('Restauração 153TO'!$AM$30,COLUMN(H11)-1,ROW(I10)-1)</f>
        <v>0</v>
      </c>
    </row>
    <row r="12" spans="1:44" x14ac:dyDescent="0.2">
      <c r="A12" s="53" t="s">
        <v>60</v>
      </c>
      <c r="B12" s="59">
        <f ca="1">OFFSET('Restauração 153TO'!$AM$30,COLUMN(A12)-1,ROW(B11)-1)</f>
        <v>0</v>
      </c>
      <c r="C12" s="59">
        <f ca="1">OFFSET('Restauração 153TO'!$AM$30,COLUMN(B12)-1,ROW(C11)-1)</f>
        <v>3629.9999999994498</v>
      </c>
      <c r="D12" s="59">
        <f ca="1">OFFSET('Restauração 153TO'!$AM$30,COLUMN(C12)-1,ROW(D11)-1)</f>
        <v>254.09999999996148</v>
      </c>
      <c r="E12" s="59">
        <f ca="1">OFFSET('Restauração 153TO'!$AM$30,COLUMN(D12)-1,ROW(E11)-1)</f>
        <v>0</v>
      </c>
      <c r="F12" s="59">
        <f ca="1">OFFSET('Restauração 153TO'!$AM$30,COLUMN(E12)-1,ROW(F11)-1)</f>
        <v>0</v>
      </c>
      <c r="G12" s="59">
        <f ca="1">OFFSET('Restauração 153TO'!$AM$30,COLUMN(F12)-1,ROW(G11)-1)</f>
        <v>0</v>
      </c>
      <c r="H12" s="59">
        <f ca="1">OFFSET('Restauração 153TO'!$AM$30,COLUMN(G12)-1,ROW(H11)-1)</f>
        <v>0</v>
      </c>
      <c r="I12" s="59">
        <f ca="1">OFFSET('Restauração 153TO'!$AM$30,COLUMN(H12)-1,ROW(I11)-1)</f>
        <v>0</v>
      </c>
    </row>
    <row r="13" spans="1:44" x14ac:dyDescent="0.2">
      <c r="A13" s="53" t="s">
        <v>61</v>
      </c>
      <c r="B13" s="59">
        <f ca="1">OFFSET('Restauração 153TO'!$AM$30,COLUMN(A13)-1,ROW(B12)-1)</f>
        <v>108.44399999999987</v>
      </c>
      <c r="C13" s="59">
        <f ca="1">OFFSET('Restauração 153TO'!$AM$30,COLUMN(B13)-1,ROW(C12)-1)</f>
        <v>335154.7999999997</v>
      </c>
      <c r="D13" s="59">
        <f ca="1">OFFSET('Restauração 153TO'!$AM$30,COLUMN(C13)-1,ROW(D12)-1)</f>
        <v>10054.643999999993</v>
      </c>
      <c r="E13" s="59">
        <f ca="1">OFFSET('Restauração 153TO'!$AM$30,COLUMN(D13)-1,ROW(E12)-1)</f>
        <v>0</v>
      </c>
      <c r="F13" s="59">
        <f ca="1">OFFSET('Restauração 153TO'!$AM$30,COLUMN(E13)-1,ROW(F12)-1)</f>
        <v>0</v>
      </c>
      <c r="G13" s="59">
        <f ca="1">OFFSET('Restauração 153TO'!$AM$30,COLUMN(F13)-1,ROW(G12)-1)</f>
        <v>0</v>
      </c>
      <c r="H13" s="59">
        <f ca="1">OFFSET('Restauração 153TO'!$AM$30,COLUMN(G13)-1,ROW(H12)-1)</f>
        <v>0</v>
      </c>
      <c r="I13" s="59">
        <f ca="1">OFFSET('Restauração 153TO'!$AM$30,COLUMN(H13)-1,ROW(I12)-1)</f>
        <v>0</v>
      </c>
    </row>
    <row r="14" spans="1:44" x14ac:dyDescent="0.2">
      <c r="A14" s="53" t="s">
        <v>62</v>
      </c>
      <c r="B14" s="59">
        <f ca="1">OFFSET('Restauração 153TO'!$AM$30,COLUMN(A14)-1,ROW(B13)-1)</f>
        <v>46.893000000000164</v>
      </c>
      <c r="C14" s="59">
        <f ca="1">OFFSET('Restauração 153TO'!$AM$30,COLUMN(B14)-1,ROW(C13)-1)</f>
        <v>247193.10000000085</v>
      </c>
      <c r="D14" s="59">
        <f ca="1">OFFSET('Restauração 153TO'!$AM$30,COLUMN(C14)-1,ROW(D13)-1)</f>
        <v>7415.793000000026</v>
      </c>
      <c r="E14" s="59">
        <f ca="1">OFFSET('Restauração 153TO'!$AM$30,COLUMN(D14)-1,ROW(E13)-1)</f>
        <v>0</v>
      </c>
      <c r="F14" s="59">
        <f ca="1">OFFSET('Restauração 153TO'!$AM$30,COLUMN(E14)-1,ROW(F13)-1)</f>
        <v>0</v>
      </c>
      <c r="G14" s="59">
        <f ca="1">OFFSET('Restauração 153TO'!$AM$30,COLUMN(F14)-1,ROW(G13)-1)</f>
        <v>0</v>
      </c>
      <c r="H14" s="59">
        <f ca="1">OFFSET('Restauração 153TO'!$AM$30,COLUMN(G14)-1,ROW(H13)-1)</f>
        <v>0</v>
      </c>
      <c r="I14" s="59">
        <f ca="1">OFFSET('Restauração 153TO'!$AM$30,COLUMN(H14)-1,ROW(I13)-1)</f>
        <v>0</v>
      </c>
    </row>
    <row r="15" spans="1:44" x14ac:dyDescent="0.2">
      <c r="A15" s="53" t="s">
        <v>63</v>
      </c>
      <c r="B15" s="59">
        <f ca="1">OFFSET('Restauração 153TO'!$AM$30,COLUMN(A15)-1,ROW(B14)-1)</f>
        <v>95.717999999999805</v>
      </c>
      <c r="C15" s="59">
        <f ca="1">OFFSET('Restauração 153TO'!$AM$30,COLUMN(B15)-1,ROW(C14)-1)</f>
        <v>483560.59999999916</v>
      </c>
      <c r="D15" s="59">
        <f ca="1">OFFSET('Restauração 153TO'!$AM$30,COLUMN(C15)-1,ROW(D14)-1)</f>
        <v>14506.817999999974</v>
      </c>
      <c r="E15" s="59">
        <f ca="1">OFFSET('Restauração 153TO'!$AM$30,COLUMN(D15)-1,ROW(E14)-1)</f>
        <v>0</v>
      </c>
      <c r="F15" s="59">
        <f ca="1">OFFSET('Restauração 153TO'!$AM$30,COLUMN(E15)-1,ROW(F14)-1)</f>
        <v>0</v>
      </c>
      <c r="G15" s="59">
        <f ca="1">OFFSET('Restauração 153TO'!$AM$30,COLUMN(F15)-1,ROW(G14)-1)</f>
        <v>0</v>
      </c>
      <c r="H15" s="59">
        <f ca="1">OFFSET('Restauração 153TO'!$AM$30,COLUMN(G15)-1,ROW(H14)-1)</f>
        <v>0</v>
      </c>
      <c r="I15" s="59">
        <f ca="1">OFFSET('Restauração 153TO'!$AM$30,COLUMN(H15)-1,ROW(I14)-1)</f>
        <v>0</v>
      </c>
    </row>
    <row r="16" spans="1:44" x14ac:dyDescent="0.2">
      <c r="A16" s="53" t="s">
        <v>64</v>
      </c>
      <c r="B16" s="59">
        <f ca="1">OFFSET('Restauração 153TO'!$AM$30,COLUMN(A16)-1,ROW(B15)-1)</f>
        <v>49.14</v>
      </c>
      <c r="C16" s="59">
        <f ca="1">OFFSET('Restauração 153TO'!$AM$30,COLUMN(B16)-1,ROW(C15)-1)</f>
        <v>437238</v>
      </c>
      <c r="D16" s="59">
        <f ca="1">OFFSET('Restauração 153TO'!$AM$30,COLUMN(C16)-1,ROW(D15)-1)</f>
        <v>24007.14</v>
      </c>
      <c r="E16" s="59">
        <f ca="1">OFFSET('Restauração 153TO'!$AM$30,COLUMN(D16)-1,ROW(E15)-1)</f>
        <v>0</v>
      </c>
      <c r="F16" s="59">
        <f ca="1">OFFSET('Restauração 153TO'!$AM$30,COLUMN(E16)-1,ROW(F15)-1)</f>
        <v>0</v>
      </c>
      <c r="G16" s="59">
        <f ca="1">OFFSET('Restauração 153TO'!$AM$30,COLUMN(F16)-1,ROW(G15)-1)</f>
        <v>0</v>
      </c>
      <c r="H16" s="59">
        <f ca="1">OFFSET('Restauração 153TO'!$AM$30,COLUMN(G16)-1,ROW(H15)-1)</f>
        <v>0</v>
      </c>
      <c r="I16" s="59">
        <f ca="1">OFFSET('Restauração 153TO'!$AM$30,COLUMN(H16)-1,ROW(I15)-1)</f>
        <v>0</v>
      </c>
    </row>
    <row r="17" spans="1:10" x14ac:dyDescent="0.2">
      <c r="A17" s="53" t="s">
        <v>65</v>
      </c>
      <c r="B17" s="59">
        <f ca="1">OFFSET('Restauração 153TO'!$AM$30,COLUMN(A17)-1,ROW(B16)-1)</f>
        <v>152.14500000000001</v>
      </c>
      <c r="C17" s="59">
        <f ca="1">OFFSET('Restauração 153TO'!$AM$30,COLUMN(B17)-1,ROW(C16)-1)</f>
        <v>59521.5</v>
      </c>
      <c r="D17" s="59">
        <f ca="1">OFFSET('Restauração 153TO'!$AM$30,COLUMN(C17)-1,ROW(D16)-1)</f>
        <v>3419.145</v>
      </c>
      <c r="E17" s="59">
        <f ca="1">OFFSET('Restauração 153TO'!$AM$30,COLUMN(D17)-1,ROW(E16)-1)</f>
        <v>0</v>
      </c>
      <c r="F17" s="59">
        <f ca="1">OFFSET('Restauração 153TO'!$AM$30,COLUMN(E17)-1,ROW(F16)-1)</f>
        <v>0</v>
      </c>
      <c r="G17" s="59">
        <f ca="1">OFFSET('Restauração 153TO'!$AM$30,COLUMN(F17)-1,ROW(G16)-1)</f>
        <v>0</v>
      </c>
      <c r="H17" s="59">
        <f ca="1">OFFSET('Restauração 153TO'!$AM$30,COLUMN(G17)-1,ROW(H16)-1)</f>
        <v>0</v>
      </c>
      <c r="I17" s="59">
        <f ca="1">OFFSET('Restauração 153TO'!$AM$30,COLUMN(H17)-1,ROW(I16)-1)</f>
        <v>0</v>
      </c>
      <c r="J17" s="62" t="s">
        <v>75</v>
      </c>
    </row>
    <row r="18" spans="1:10" x14ac:dyDescent="0.2">
      <c r="A18" s="50" t="s">
        <v>1</v>
      </c>
      <c r="B18" s="60">
        <f ca="1">OFFSET('Restauração 153GO'!$AT$30,COLUMN(A2)-1,ROW(B1)-1)</f>
        <v>23.456991600000002</v>
      </c>
      <c r="C18" s="60">
        <f ca="1">OFFSET('Restauração 153GO'!$AT$30,COLUMN(B2)-1,ROW(C1)-1)</f>
        <v>386771.77871999994</v>
      </c>
      <c r="D18" s="60">
        <f ca="1">OFFSET('Restauração 153GO'!$AT$30,COLUMN(C2)-1,ROW(D1)-1)</f>
        <v>11603.153361599998</v>
      </c>
      <c r="E18" s="60">
        <f ca="1">OFFSET('Restauração 153GO'!$AT$30,COLUMN(D2)-1,ROW(E1)-1)</f>
        <v>0</v>
      </c>
      <c r="F18" s="60">
        <f ca="1">OFFSET('Restauração 153GO'!$AT$30,COLUMN(E2)-1,ROW(F1)-1)</f>
        <v>0</v>
      </c>
      <c r="G18" s="60">
        <f ca="1">OFFSET('Restauração 153GO'!$AT$30,COLUMN(F2)-1,ROW(G1)-1)</f>
        <v>0</v>
      </c>
      <c r="H18" s="60">
        <f ca="1">OFFSET('Restauração 153GO'!$AT$30,COLUMN(G2)-1,ROW(H1)-1)</f>
        <v>0</v>
      </c>
      <c r="I18" s="60">
        <f ca="1">OFFSET('Restauração 153GO'!$AT$30,COLUMN(H2)-1,ROW(I1)-1)</f>
        <v>0</v>
      </c>
      <c r="J18" s="49">
        <v>31.9</v>
      </c>
    </row>
    <row r="19" spans="1:10" x14ac:dyDescent="0.2">
      <c r="A19" s="50" t="s">
        <v>2</v>
      </c>
      <c r="B19" s="60">
        <f ca="1">OFFSET('Restauração 153GO'!$AT$30,COLUMN(A3)-1,ROW(B2)-1)</f>
        <v>2.7090000000000001</v>
      </c>
      <c r="C19" s="60">
        <f ca="1">OFFSET('Restauração 153GO'!$AT$30,COLUMN(B3)-1,ROW(C2)-1)</f>
        <v>313480.3</v>
      </c>
      <c r="D19" s="60">
        <f ca="1">OFFSET('Restauração 153GO'!$AT$30,COLUMN(C3)-1,ROW(D2)-1)</f>
        <v>18794.008999999998</v>
      </c>
      <c r="E19" s="60">
        <f ca="1">OFFSET('Restauração 153GO'!$AT$30,COLUMN(D3)-1,ROW(E2)-1)</f>
        <v>0</v>
      </c>
      <c r="F19" s="60">
        <f ca="1">OFFSET('Restauração 153GO'!$AT$30,COLUMN(E3)-1,ROW(F2)-1)</f>
        <v>0</v>
      </c>
      <c r="G19" s="60">
        <f ca="1">OFFSET('Restauração 153GO'!$AT$30,COLUMN(F3)-1,ROW(G2)-1)</f>
        <v>0</v>
      </c>
      <c r="H19" s="60">
        <f ca="1">OFFSET('Restauração 153GO'!$AT$30,COLUMN(G3)-1,ROW(H2)-1)</f>
        <v>0</v>
      </c>
      <c r="I19" s="60">
        <f ca="1">OFFSET('Restauração 153GO'!$AT$30,COLUMN(H3)-1,ROW(I2)-1)</f>
        <v>0</v>
      </c>
      <c r="J19" s="49">
        <v>25.9</v>
      </c>
    </row>
    <row r="20" spans="1:10" x14ac:dyDescent="0.2">
      <c r="A20" s="50" t="s">
        <v>3</v>
      </c>
      <c r="B20" s="60">
        <f ca="1">OFFSET('Restauração 153GO'!$AT$30,COLUMN(A4)-1,ROW(B3)-1)</f>
        <v>6.9930000000000065</v>
      </c>
      <c r="C20" s="60">
        <f ca="1">OFFSET('Restauração 153GO'!$AT$30,COLUMN(B4)-1,ROW(C3)-1)</f>
        <v>134543.10000000009</v>
      </c>
      <c r="D20" s="60">
        <f ca="1">OFFSET('Restauração 153GO'!$AT$30,COLUMN(C4)-1,ROW(D3)-1)</f>
        <v>9408.6930000000084</v>
      </c>
      <c r="E20" s="60">
        <f ca="1">OFFSET('Restauração 153GO'!$AT$30,COLUMN(D4)-1,ROW(E3)-1)</f>
        <v>0</v>
      </c>
      <c r="F20" s="60">
        <f ca="1">OFFSET('Restauração 153GO'!$AT$30,COLUMN(E4)-1,ROW(F3)-1)</f>
        <v>0</v>
      </c>
      <c r="G20" s="60">
        <f ca="1">OFFSET('Restauração 153GO'!$AT$30,COLUMN(F4)-1,ROW(G3)-1)</f>
        <v>0</v>
      </c>
      <c r="H20" s="60">
        <f ca="1">OFFSET('Restauração 153GO'!$AT$30,COLUMN(G4)-1,ROW(H3)-1)</f>
        <v>2799.9300000000003</v>
      </c>
      <c r="I20" s="60">
        <f ca="1">OFFSET('Restauração 153GO'!$AT$30,COLUMN(H4)-1,ROW(I3)-1)</f>
        <v>699.98250000000007</v>
      </c>
      <c r="J20" s="49">
        <v>11.100000000000009</v>
      </c>
    </row>
    <row r="21" spans="1:10" x14ac:dyDescent="0.2">
      <c r="A21" s="50" t="s">
        <v>4</v>
      </c>
      <c r="B21" s="60">
        <f ca="1">OFFSET('Restauração 153GO'!$AT$30,COLUMN(A5)-1,ROW(B4)-1)</f>
        <v>101.63999999999999</v>
      </c>
      <c r="C21" s="60">
        <f ca="1">OFFSET('Restauração 153GO'!$AT$30,COLUMN(B5)-1,ROW(C4)-1)</f>
        <v>470447.99999999988</v>
      </c>
      <c r="D21" s="60">
        <f ca="1">OFFSET('Restauração 153GO'!$AT$30,COLUMN(C5)-1,ROW(D4)-1)</f>
        <v>37539.039999999986</v>
      </c>
      <c r="E21" s="60">
        <f ca="1">OFFSET('Restauração 153GO'!$AT$30,COLUMN(D5)-1,ROW(E4)-1)</f>
        <v>0</v>
      </c>
      <c r="F21" s="60">
        <f ca="1">OFFSET('Restauração 153GO'!$AT$30,COLUMN(E5)-1,ROW(F4)-1)</f>
        <v>0</v>
      </c>
      <c r="G21" s="60">
        <f ca="1">OFFSET('Restauração 153GO'!$AT$30,COLUMN(F5)-1,ROW(G4)-1)</f>
        <v>0</v>
      </c>
      <c r="H21" s="60">
        <f ca="1">OFFSET('Restauração 153GO'!$AT$30,COLUMN(G5)-1,ROW(H4)-1)</f>
        <v>27999.3</v>
      </c>
      <c r="I21" s="60">
        <f ca="1">OFFSET('Restauração 153GO'!$AT$30,COLUMN(H5)-1,ROW(I4)-1)</f>
        <v>6999.8249999999998</v>
      </c>
      <c r="J21" s="49">
        <v>38.599999999999994</v>
      </c>
    </row>
    <row r="22" spans="1:10" x14ac:dyDescent="0.2">
      <c r="A22" s="50" t="s">
        <v>5</v>
      </c>
      <c r="B22" s="60">
        <f ca="1">OFFSET('Restauração 153GO'!$AT$30,COLUMN(A6)-1,ROW(B5)-1)</f>
        <v>84.04200000000003</v>
      </c>
      <c r="C22" s="60">
        <f ca="1">OFFSET('Restauração 153GO'!$AT$30,COLUMN(B6)-1,ROW(C5)-1)</f>
        <v>213341.40000000008</v>
      </c>
      <c r="D22" s="60">
        <f ca="1">OFFSET('Restauração 153GO'!$AT$30,COLUMN(C6)-1,ROW(D5)-1)</f>
        <v>14821.842000000008</v>
      </c>
      <c r="E22" s="60">
        <f ca="1">OFFSET('Restauração 153GO'!$AT$30,COLUMN(D6)-1,ROW(E5)-1)</f>
        <v>0</v>
      </c>
      <c r="F22" s="60">
        <f ca="1">OFFSET('Restauração 153GO'!$AT$30,COLUMN(E6)-1,ROW(F5)-1)</f>
        <v>0</v>
      </c>
      <c r="G22" s="60">
        <f ca="1">OFFSET('Restauração 153GO'!$AT$30,COLUMN(F6)-1,ROW(G5)-1)</f>
        <v>0</v>
      </c>
      <c r="H22" s="60">
        <f ca="1">OFFSET('Restauração 153GO'!$AT$30,COLUMN(G6)-1,ROW(H5)-1)</f>
        <v>5599.8600000000006</v>
      </c>
      <c r="I22" s="60">
        <f ca="1">OFFSET('Restauração 153GO'!$AT$30,COLUMN(H6)-1,ROW(I5)-1)</f>
        <v>1399.9650000000001</v>
      </c>
      <c r="J22" s="49">
        <v>17.400000000000006</v>
      </c>
    </row>
    <row r="23" spans="1:10" x14ac:dyDescent="0.2">
      <c r="A23" s="50" t="s">
        <v>6</v>
      </c>
      <c r="B23" s="60">
        <f ca="1">OFFSET('Restauração 153GO'!$AT$30,COLUMN(A7)-1,ROW(B6)-1)</f>
        <v>44.100000000000009</v>
      </c>
      <c r="C23" s="60">
        <f ca="1">OFFSET('Restauração 153GO'!$AT$30,COLUMN(B7)-1,ROW(C6)-1)</f>
        <v>213220</v>
      </c>
      <c r="D23" s="60">
        <f ca="1">OFFSET('Restauração 153GO'!$AT$30,COLUMN(C7)-1,ROW(D6)-1)</f>
        <v>10631.6</v>
      </c>
      <c r="E23" s="60">
        <f ca="1">OFFSET('Restauração 153GO'!$AT$30,COLUMN(D7)-1,ROW(E6)-1)</f>
        <v>0</v>
      </c>
      <c r="F23" s="60">
        <f ca="1">OFFSET('Restauração 153GO'!$AT$30,COLUMN(E7)-1,ROW(F6)-1)</f>
        <v>0</v>
      </c>
      <c r="G23" s="60">
        <f ca="1">OFFSET('Restauração 153GO'!$AT$30,COLUMN(F7)-1,ROW(G6)-1)</f>
        <v>0</v>
      </c>
      <c r="H23" s="60">
        <f ca="1">OFFSET('Restauração 153GO'!$AT$30,COLUMN(G7)-1,ROW(H6)-1)</f>
        <v>5599.8600000000006</v>
      </c>
      <c r="I23" s="60">
        <f ca="1">OFFSET('Restauração 153GO'!$AT$30,COLUMN(H7)-1,ROW(I6)-1)</f>
        <v>1399.9650000000001</v>
      </c>
      <c r="J23" s="49">
        <v>17.5</v>
      </c>
    </row>
    <row r="24" spans="1:10" x14ac:dyDescent="0.2">
      <c r="A24" s="50" t="s">
        <v>7</v>
      </c>
      <c r="B24" s="60">
        <f ca="1">OFFSET('Restauração 153GO'!$AT$30,COLUMN(A8)-1,ROW(B7)-1)</f>
        <v>129.08699999999999</v>
      </c>
      <c r="C24" s="60">
        <f ca="1">OFFSET('Restauração 153GO'!$AT$30,COLUMN(B8)-1,ROW(C7)-1)</f>
        <v>416912.89999999991</v>
      </c>
      <c r="D24" s="60">
        <f ca="1">OFFSET('Restauração 153GO'!$AT$30,COLUMN(C8)-1,ROW(D7)-1)</f>
        <v>29011.786999999989</v>
      </c>
      <c r="E24" s="60">
        <f ca="1">OFFSET('Restauração 153GO'!$AT$30,COLUMN(D8)-1,ROW(E7)-1)</f>
        <v>0</v>
      </c>
      <c r="F24" s="60">
        <f ca="1">OFFSET('Restauração 153GO'!$AT$30,COLUMN(E8)-1,ROW(F7)-1)</f>
        <v>0</v>
      </c>
      <c r="G24" s="60">
        <f ca="1">OFFSET('Restauração 153GO'!$AT$30,COLUMN(F8)-1,ROW(G7)-1)</f>
        <v>0</v>
      </c>
      <c r="H24" s="60">
        <f ca="1">OFFSET('Restauração 153GO'!$AT$30,COLUMN(G8)-1,ROW(H7)-1)</f>
        <v>2799.9300000000003</v>
      </c>
      <c r="I24" s="60">
        <f ca="1">OFFSET('Restauração 153GO'!$AT$30,COLUMN(H8)-1,ROW(I7)-1)</f>
        <v>699.98250000000007</v>
      </c>
      <c r="J24" s="49">
        <v>34.099999999999994</v>
      </c>
    </row>
    <row r="25" spans="1:10" x14ac:dyDescent="0.2">
      <c r="A25" s="50" t="s">
        <v>8</v>
      </c>
      <c r="B25" s="60">
        <f ca="1">OFFSET('Restauração 153GO'!$AT$30,COLUMN(A9)-1,ROW(B8)-1)</f>
        <v>112.07700000000006</v>
      </c>
      <c r="C25" s="60">
        <f ca="1">OFFSET('Restauração 153GO'!$AT$30,COLUMN(B9)-1,ROW(C8)-1)</f>
        <v>303815.90000000008</v>
      </c>
      <c r="D25" s="60">
        <f ca="1">OFFSET('Restauração 153GO'!$AT$30,COLUMN(C9)-1,ROW(D8)-1)</f>
        <v>12115.277000000006</v>
      </c>
      <c r="E25" s="60">
        <f ca="1">OFFSET('Restauração 153GO'!$AT$30,COLUMN(D9)-1,ROW(E8)-1)</f>
        <v>0</v>
      </c>
      <c r="F25" s="60">
        <f ca="1">OFFSET('Restauração 153GO'!$AT$30,COLUMN(E9)-1,ROW(F8)-1)</f>
        <v>0</v>
      </c>
      <c r="G25" s="60">
        <f ca="1">OFFSET('Restauração 153GO'!$AT$30,COLUMN(F9)-1,ROW(G8)-1)</f>
        <v>0</v>
      </c>
      <c r="H25" s="60">
        <f ca="1">OFFSET('Restauração 153GO'!$AT$30,COLUMN(G9)-1,ROW(H8)-1)</f>
        <v>2777.3499193548405</v>
      </c>
      <c r="I25" s="60">
        <f ca="1">OFFSET('Restauração 153GO'!$AT$30,COLUMN(H9)-1,ROW(I8)-1)</f>
        <v>694.33747983871012</v>
      </c>
      <c r="J25" s="49">
        <v>24.800000000000011</v>
      </c>
    </row>
    <row r="26" spans="1:10" x14ac:dyDescent="0.2">
      <c r="A26" s="50" t="s">
        <v>9</v>
      </c>
      <c r="B26" s="60">
        <f ca="1">OFFSET('Restauração 153GO'!$AT$30,COLUMN(A10)-1,ROW(B9)-1)</f>
        <v>29.483999999999973</v>
      </c>
      <c r="C26" s="60">
        <f ca="1">OFFSET('Restauração 153GO'!$AT$30,COLUMN(B10)-1,ROW(C9)-1)</f>
        <v>142552.79999999987</v>
      </c>
      <c r="D26" s="60">
        <f ca="1">OFFSET('Restauração 153GO'!$AT$30,COLUMN(C10)-1,ROW(D9)-1)</f>
        <v>12770.783999999989</v>
      </c>
      <c r="E26" s="60">
        <f ca="1">OFFSET('Restauração 153GO'!$AT$30,COLUMN(D10)-1,ROW(E9)-1)</f>
        <v>0</v>
      </c>
      <c r="F26" s="60">
        <f ca="1">OFFSET('Restauração 153GO'!$AT$30,COLUMN(E10)-1,ROW(F9)-1)</f>
        <v>0</v>
      </c>
      <c r="G26" s="60">
        <f ca="1">OFFSET('Restauração 153GO'!$AT$30,COLUMN(F10)-1,ROW(G9)-1)</f>
        <v>0</v>
      </c>
      <c r="H26" s="60">
        <f ca="1">OFFSET('Restauração 153GO'!$AT$30,COLUMN(G10)-1,ROW(H9)-1)</f>
        <v>0</v>
      </c>
      <c r="I26" s="60">
        <f ca="1">OFFSET('Restauração 153GO'!$AT$30,COLUMN(H10)-1,ROW(I9)-1)</f>
        <v>0</v>
      </c>
      <c r="J26" s="49">
        <v>11.699999999999989</v>
      </c>
    </row>
    <row r="27" spans="1:10" x14ac:dyDescent="0.2">
      <c r="A27" s="50" t="s">
        <v>10</v>
      </c>
      <c r="B27" s="60">
        <f ca="1">OFFSET('Restauração 153GO'!$AT$30,COLUMN(A11)-1,ROW(B10)-1)</f>
        <v>271.31999999999977</v>
      </c>
      <c r="C27" s="60">
        <f ca="1">OFFSET('Restauração 153GO'!$AT$30,COLUMN(B11)-1,ROW(C10)-1)</f>
        <v>192963.99999999985</v>
      </c>
      <c r="D27" s="60">
        <f ca="1">OFFSET('Restauração 153GO'!$AT$30,COLUMN(C11)-1,ROW(D10)-1)</f>
        <v>20234.919999999991</v>
      </c>
      <c r="E27" s="60">
        <f ca="1">OFFSET('Restauração 153GO'!$AT$30,COLUMN(D11)-1,ROW(E10)-1)</f>
        <v>0</v>
      </c>
      <c r="F27" s="60">
        <f ca="1">OFFSET('Restauração 153GO'!$AT$30,COLUMN(E11)-1,ROW(F10)-1)</f>
        <v>21000</v>
      </c>
      <c r="G27" s="60">
        <f ca="1">OFFSET('Restauração 153GO'!$AT$30,COLUMN(F11)-1,ROW(G10)-1)</f>
        <v>105000</v>
      </c>
      <c r="H27" s="60">
        <f ca="1">OFFSET('Restauração 153GO'!$AT$30,COLUMN(G11)-1,ROW(H10)-1)</f>
        <v>2799.9300000000003</v>
      </c>
      <c r="I27" s="60">
        <f ca="1">OFFSET('Restauração 153GO'!$AT$30,COLUMN(H11)-1,ROW(I10)-1)</f>
        <v>699.98250000000007</v>
      </c>
      <c r="J27" s="49">
        <v>30.199999999999989</v>
      </c>
    </row>
    <row r="28" spans="1:10" x14ac:dyDescent="0.2">
      <c r="A28" s="50" t="s">
        <v>11</v>
      </c>
      <c r="B28" s="60">
        <f ca="1">OFFSET('Restauração 153GO'!$AT$30,COLUMN(A12)-1,ROW(B11)-1)</f>
        <v>834.70800000000111</v>
      </c>
      <c r="C28" s="60">
        <f ca="1">OFFSET('Restauração 153GO'!$AT$30,COLUMN(B12)-1,ROW(C11)-1)</f>
        <v>419863.60000000044</v>
      </c>
      <c r="D28" s="60">
        <f ca="1">OFFSET('Restauração 153GO'!$AT$30,COLUMN(C12)-1,ROW(D11)-1)</f>
        <v>36166.708000000042</v>
      </c>
      <c r="E28" s="60">
        <f ca="1">OFFSET('Restauração 153GO'!$AT$30,COLUMN(D12)-1,ROW(E11)-1)</f>
        <v>0</v>
      </c>
      <c r="F28" s="60">
        <f ca="1">OFFSET('Restauração 153GO'!$AT$30,COLUMN(E12)-1,ROW(F11)-1)</f>
        <v>0</v>
      </c>
      <c r="G28" s="60">
        <f ca="1">OFFSET('Restauração 153GO'!$AT$30,COLUMN(F12)-1,ROW(G11)-1)</f>
        <v>0</v>
      </c>
      <c r="H28" s="60">
        <f ca="1">OFFSET('Restauração 153GO'!$AT$30,COLUMN(G12)-1,ROW(H11)-1)</f>
        <v>27999.300000000003</v>
      </c>
      <c r="I28" s="60">
        <f ca="1">OFFSET('Restauração 153GO'!$AT$30,COLUMN(H12)-1,ROW(I11)-1)</f>
        <v>6999.8250000000007</v>
      </c>
      <c r="J28" s="49">
        <v>32.400000000000034</v>
      </c>
    </row>
    <row r="29" spans="1:10" x14ac:dyDescent="0.2">
      <c r="A29" s="50" t="s">
        <v>12</v>
      </c>
      <c r="B29" s="60">
        <f ca="1">OFFSET('Restauração 153GO'!$AT$30,COLUMN(A13)-1,ROW(B12)-1)</f>
        <v>0</v>
      </c>
      <c r="C29" s="60">
        <f ca="1">OFFSET('Restauração 153GO'!$AT$30,COLUMN(B13)-1,ROW(C12)-1)</f>
        <v>0</v>
      </c>
      <c r="D29" s="60">
        <f ca="1">OFFSET('Restauração 153GO'!$AT$30,COLUMN(C13)-1,ROW(D12)-1)</f>
        <v>3394.9999999999964</v>
      </c>
      <c r="E29" s="60">
        <f ca="1">OFFSET('Restauração 153GO'!$AT$30,COLUMN(D13)-1,ROW(E12)-1)</f>
        <v>0</v>
      </c>
      <c r="F29" s="60">
        <f ca="1">OFFSET('Restauração 153GO'!$AT$30,COLUMN(E13)-1,ROW(F12)-1)</f>
        <v>13579.999999999985</v>
      </c>
      <c r="G29" s="60">
        <f ca="1">OFFSET('Restauração 153GO'!$AT$30,COLUMN(F13)-1,ROW(G12)-1)</f>
        <v>67899.999999999927</v>
      </c>
      <c r="H29" s="60">
        <f ca="1">OFFSET('Restauração 153GO'!$AT$30,COLUMN(G13)-1,ROW(H12)-1)</f>
        <v>0</v>
      </c>
      <c r="I29" s="60">
        <f ca="1">OFFSET('Restauração 153GO'!$AT$30,COLUMN(H13)-1,ROW(I12)-1)</f>
        <v>0</v>
      </c>
      <c r="J29" s="49">
        <v>9.6999999999999886</v>
      </c>
    </row>
    <row r="30" spans="1:10" x14ac:dyDescent="0.2">
      <c r="A30" s="50" t="s">
        <v>13</v>
      </c>
      <c r="B30" s="60">
        <f ca="1">OFFSET('Restauração 153GO'!$AT$30,COLUMN(A14)-1,ROW(B13)-1)</f>
        <v>34.965000000000003</v>
      </c>
      <c r="C30" s="60">
        <f ca="1">OFFSET('Restauração 153GO'!$AT$30,COLUMN(B14)-1,ROW(C13)-1)</f>
        <v>55615.5</v>
      </c>
      <c r="D30" s="60">
        <f ca="1">OFFSET('Restauração 153GO'!$AT$30,COLUMN(C14)-1,ROW(D13)-1)</f>
        <v>4390.9650000000001</v>
      </c>
      <c r="E30" s="60">
        <f ca="1">OFFSET('Restauração 153GO'!$AT$30,COLUMN(D14)-1,ROW(E13)-1)</f>
        <v>0</v>
      </c>
      <c r="F30" s="60">
        <f ca="1">OFFSET('Restauração 153GO'!$AT$30,COLUMN(E14)-1,ROW(F13)-1)</f>
        <v>0</v>
      </c>
      <c r="G30" s="60">
        <f ca="1">OFFSET('Restauração 153GO'!$AT$30,COLUMN(F14)-1,ROW(G13)-1)</f>
        <v>0</v>
      </c>
      <c r="H30" s="60">
        <f ca="1">OFFSET('Restauração 153GO'!$AT$30,COLUMN(G14)-1,ROW(H13)-1)</f>
        <v>8399.7900000000009</v>
      </c>
      <c r="I30" s="60">
        <f ca="1">OFFSET('Restauração 153GO'!$AT$30,COLUMN(H14)-1,ROW(I13)-1)</f>
        <v>2099.9475000000002</v>
      </c>
      <c r="J30" s="49">
        <v>4.5</v>
      </c>
    </row>
    <row r="31" spans="1:10" x14ac:dyDescent="0.2">
      <c r="A31" s="50" t="s">
        <v>14</v>
      </c>
      <c r="B31" s="60">
        <f ca="1">OFFSET('Restauração 153GO'!$AT$30,COLUMN(A15)-1,ROW(B14)-1)</f>
        <v>0</v>
      </c>
      <c r="C31" s="60">
        <f ca="1">OFFSET('Restauração 153GO'!$AT$30,COLUMN(B15)-1,ROW(C14)-1)</f>
        <v>0</v>
      </c>
      <c r="D31" s="60">
        <f ca="1">OFFSET('Restauração 153GO'!$AT$30,COLUMN(C15)-1,ROW(D14)-1)</f>
        <v>5180.0000000000036</v>
      </c>
      <c r="E31" s="60">
        <f ca="1">OFFSET('Restauração 153GO'!$AT$30,COLUMN(D15)-1,ROW(E14)-1)</f>
        <v>0</v>
      </c>
      <c r="F31" s="60">
        <f ca="1">OFFSET('Restauração 153GO'!$AT$30,COLUMN(E15)-1,ROW(F14)-1)</f>
        <v>20720.000000000015</v>
      </c>
      <c r="G31" s="60">
        <f ca="1">OFFSET('Restauração 153GO'!$AT$30,COLUMN(F15)-1,ROW(G14)-1)</f>
        <v>103600.00000000007</v>
      </c>
      <c r="H31" s="60">
        <f ca="1">OFFSET('Restauração 153GO'!$AT$30,COLUMN(G15)-1,ROW(H14)-1)</f>
        <v>0</v>
      </c>
      <c r="I31" s="60">
        <f ca="1">OFFSET('Restauração 153GO'!$AT$30,COLUMN(H15)-1,ROW(I14)-1)</f>
        <v>0</v>
      </c>
      <c r="J31" s="49">
        <v>14.800000000000011</v>
      </c>
    </row>
    <row r="32" spans="1:10" x14ac:dyDescent="0.2">
      <c r="A32" s="50" t="s">
        <v>15</v>
      </c>
      <c r="B32" s="60">
        <f ca="1">OFFSET('Restauração 153GO'!$AT$30,COLUMN(A16)-1,ROW(B15)-1)</f>
        <v>146.47499999999999</v>
      </c>
      <c r="C32" s="60">
        <f ca="1">OFFSET('Restauração 153GO'!$AT$30,COLUMN(B16)-1,ROW(C15)-1)</f>
        <v>192432.5</v>
      </c>
      <c r="D32" s="60">
        <f ca="1">OFFSET('Restauração 153GO'!$AT$30,COLUMN(C16)-1,ROW(D15)-1)</f>
        <v>9523.9750000000004</v>
      </c>
      <c r="E32" s="60">
        <f ca="1">OFFSET('Restauração 153GO'!$AT$30,COLUMN(D16)-1,ROW(E15)-1)</f>
        <v>0</v>
      </c>
      <c r="F32" s="60">
        <f ca="1">OFFSET('Restauração 153GO'!$AT$30,COLUMN(E16)-1,ROW(F15)-1)</f>
        <v>0</v>
      </c>
      <c r="G32" s="60">
        <f ca="1">OFFSET('Restauração 153GO'!$AT$30,COLUMN(F16)-1,ROW(G15)-1)</f>
        <v>0</v>
      </c>
      <c r="H32" s="60">
        <f ca="1">OFFSET('Restauração 153GO'!$AT$30,COLUMN(G16)-1,ROW(H15)-1)</f>
        <v>5599.8600000000006</v>
      </c>
      <c r="I32" s="60">
        <f ca="1">OFFSET('Restauração 153GO'!$AT$30,COLUMN(H16)-1,ROW(I15)-1)</f>
        <v>1399.9650000000001</v>
      </c>
      <c r="J32" s="49">
        <v>15.5</v>
      </c>
    </row>
    <row r="33" spans="1:10" x14ac:dyDescent="0.2">
      <c r="A33" s="50" t="s">
        <v>16</v>
      </c>
      <c r="B33" s="60">
        <f ca="1">OFFSET('Restauração 153GO'!$AT$30,COLUMN(A17)-1,ROW(B16)-1)</f>
        <v>49.139999999999347</v>
      </c>
      <c r="C33" s="60">
        <f ca="1">OFFSET('Restauração 153GO'!$AT$30,COLUMN(B17)-1,ROW(C16)-1)</f>
        <v>33097.999999999563</v>
      </c>
      <c r="D33" s="60">
        <f ca="1">OFFSET('Restauração 153GO'!$AT$30,COLUMN(C17)-1,ROW(D16)-1)</f>
        <v>992.93999999998687</v>
      </c>
      <c r="E33" s="60">
        <f ca="1">OFFSET('Restauração 153GO'!$AT$30,COLUMN(D17)-1,ROW(E16)-1)</f>
        <v>0</v>
      </c>
      <c r="F33" s="60">
        <f ca="1">OFFSET('Restauração 153GO'!$AT$30,COLUMN(E17)-1,ROW(F16)-1)</f>
        <v>0</v>
      </c>
      <c r="G33" s="60">
        <f ca="1">OFFSET('Restauração 153GO'!$AT$30,COLUMN(F17)-1,ROW(G16)-1)</f>
        <v>0</v>
      </c>
      <c r="H33" s="60">
        <f ca="1">OFFSET('Restauração 153GO'!$AT$30,COLUMN(G17)-1,ROW(H16)-1)</f>
        <v>0</v>
      </c>
      <c r="I33" s="60">
        <f ca="1">OFFSET('Restauração 153GO'!$AT$30,COLUMN(H17)-1,ROW(I16)-1)</f>
        <v>0</v>
      </c>
      <c r="J33" s="49">
        <v>2.5999999999999659</v>
      </c>
    </row>
    <row r="34" spans="1:10" x14ac:dyDescent="0.2">
      <c r="A34" s="50" t="s">
        <v>17</v>
      </c>
      <c r="B34" s="60">
        <f ca="1">OFFSET('Restauração 153GO'!$AT$30,COLUMN(A18)-1,ROW(B17)-1)</f>
        <v>417.4799999999999</v>
      </c>
      <c r="C34" s="60">
        <f ca="1">OFFSET('Restauração 153GO'!$AT$30,COLUMN(B18)-1,ROW(C17)-1)</f>
        <v>443466</v>
      </c>
      <c r="D34" s="60">
        <f ca="1">OFFSET('Restauração 153GO'!$AT$30,COLUMN(C18)-1,ROW(D17)-1)</f>
        <v>28338.23</v>
      </c>
      <c r="E34" s="60">
        <f ca="1">OFFSET('Restauração 153GO'!$AT$30,COLUMN(D18)-1,ROW(E17)-1)</f>
        <v>0</v>
      </c>
      <c r="F34" s="60">
        <f ca="1">OFFSET('Restauração 153GO'!$AT$30,COLUMN(E18)-1,ROW(F17)-1)</f>
        <v>0</v>
      </c>
      <c r="G34" s="60">
        <f ca="1">OFFSET('Restauração 153GO'!$AT$30,COLUMN(F18)-1,ROW(G17)-1)</f>
        <v>0</v>
      </c>
      <c r="H34" s="60">
        <f ca="1">OFFSET('Restauração 153GO'!$AT$30,COLUMN(G18)-1,ROW(H17)-1)</f>
        <v>33763.600333333336</v>
      </c>
      <c r="I34" s="60">
        <f ca="1">OFFSET('Restauração 153GO'!$AT$30,COLUMN(H18)-1,ROW(I17)-1)</f>
        <v>8440.9000833333339</v>
      </c>
      <c r="J34" s="49">
        <v>35.5</v>
      </c>
    </row>
    <row r="35" spans="1:10" x14ac:dyDescent="0.2">
      <c r="A35" s="50" t="s">
        <v>18</v>
      </c>
      <c r="B35" s="60">
        <f ca="1">OFFSET('Restauração 153GO'!$AT$30,COLUMN(A19)-1,ROW(B18)-1)</f>
        <v>5.2920000000000211</v>
      </c>
      <c r="C35" s="60">
        <f ca="1">OFFSET('Restauração 153GO'!$AT$30,COLUMN(B19)-1,ROW(C18)-1)</f>
        <v>34056.40000000014</v>
      </c>
      <c r="D35" s="60">
        <f ca="1">OFFSET('Restauração 153GO'!$AT$30,COLUMN(C19)-1,ROW(D18)-1)</f>
        <v>2038.0920000000081</v>
      </c>
      <c r="E35" s="60">
        <f ca="1">OFFSET('Restauração 153GO'!$AT$30,COLUMN(D19)-1,ROW(E18)-1)</f>
        <v>0</v>
      </c>
      <c r="F35" s="60">
        <f ca="1">OFFSET('Restauração 153GO'!$AT$30,COLUMN(E19)-1,ROW(F18)-1)</f>
        <v>0</v>
      </c>
      <c r="G35" s="60">
        <f ca="1">OFFSET('Restauração 153GO'!$AT$30,COLUMN(F19)-1,ROW(G18)-1)</f>
        <v>0</v>
      </c>
      <c r="H35" s="60">
        <f ca="1">OFFSET('Restauração 153GO'!$AT$30,COLUMN(G19)-1,ROW(H18)-1)</f>
        <v>0</v>
      </c>
      <c r="I35" s="60">
        <f ca="1">OFFSET('Restauração 153GO'!$AT$30,COLUMN(H19)-1,ROW(I18)-1)</f>
        <v>0</v>
      </c>
      <c r="J35" s="49">
        <v>2.8000000000000114</v>
      </c>
    </row>
    <row r="36" spans="1:10" x14ac:dyDescent="0.2">
      <c r="A36" s="50" t="s">
        <v>19</v>
      </c>
      <c r="B36" s="60">
        <f ca="1">OFFSET('Restauração 153GO'!$AT$30,COLUMN(A20)-1,ROW(B19)-1)</f>
        <v>10.080000000000023</v>
      </c>
      <c r="C36" s="60">
        <f ca="1">OFFSET('Restauração 153GO'!$AT$30,COLUMN(B20)-1,ROW(C19)-1)</f>
        <v>116496.00000000026</v>
      </c>
      <c r="D36" s="60">
        <f ca="1">OFFSET('Restauração 153GO'!$AT$30,COLUMN(C20)-1,ROW(D19)-1)</f>
        <v>3494.8800000000074</v>
      </c>
      <c r="E36" s="60">
        <f ca="1">OFFSET('Restauração 153GO'!$AT$30,COLUMN(D20)-1,ROW(E19)-1)</f>
        <v>0</v>
      </c>
      <c r="F36" s="60">
        <f ca="1">OFFSET('Restauração 153GO'!$AT$30,COLUMN(E20)-1,ROW(F19)-1)</f>
        <v>0</v>
      </c>
      <c r="G36" s="60">
        <f ca="1">OFFSET('Restauração 153GO'!$AT$30,COLUMN(F20)-1,ROW(G19)-1)</f>
        <v>0</v>
      </c>
      <c r="H36" s="60">
        <f ca="1">OFFSET('Restauração 153GO'!$AT$30,COLUMN(G20)-1,ROW(H19)-1)</f>
        <v>0</v>
      </c>
      <c r="I36" s="60">
        <f ca="1">OFFSET('Restauração 153GO'!$AT$30,COLUMN(H20)-1,ROW(I19)-1)</f>
        <v>0</v>
      </c>
      <c r="J36" s="49">
        <v>9.6000000000000227</v>
      </c>
    </row>
    <row r="37" spans="1:10" x14ac:dyDescent="0.2">
      <c r="A37" s="50" t="s">
        <v>20</v>
      </c>
      <c r="B37" s="60">
        <f ca="1">OFFSET('Restauração 153GO'!$AT$30,COLUMN(A21)-1,ROW(B20)-1)</f>
        <v>4.6619999999999866</v>
      </c>
      <c r="C37" s="60">
        <f ca="1">OFFSET('Restauração 153GO'!$AT$30,COLUMN(B21)-1,ROW(C20)-1)</f>
        <v>89695.399999999732</v>
      </c>
      <c r="D37" s="60">
        <f ca="1">OFFSET('Restauração 153GO'!$AT$30,COLUMN(C21)-1,ROW(D20)-1)</f>
        <v>3586.2619999999888</v>
      </c>
      <c r="E37" s="60">
        <f ca="1">OFFSET('Restauração 153GO'!$AT$30,COLUMN(D21)-1,ROW(E20)-1)</f>
        <v>0</v>
      </c>
      <c r="F37" s="60">
        <f ca="1">OFFSET('Restauração 153GO'!$AT$30,COLUMN(E21)-1,ROW(F20)-1)</f>
        <v>0</v>
      </c>
      <c r="G37" s="60">
        <f ca="1">OFFSET('Restauração 153GO'!$AT$30,COLUMN(F21)-1,ROW(G20)-1)</f>
        <v>0</v>
      </c>
      <c r="H37" s="60">
        <f ca="1">OFFSET('Restauração 153GO'!$AT$30,COLUMN(G21)-1,ROW(H20)-1)</f>
        <v>0</v>
      </c>
      <c r="I37" s="60">
        <f ca="1">OFFSET('Restauração 153GO'!$AT$30,COLUMN(H21)-1,ROW(I20)-1)</f>
        <v>0</v>
      </c>
      <c r="J37" s="49">
        <v>7.3999999999999773</v>
      </c>
    </row>
    <row r="38" spans="1:10" x14ac:dyDescent="0.2">
      <c r="A38" s="50" t="s">
        <v>21</v>
      </c>
      <c r="B38" s="60">
        <f ca="1">OFFSET('Restauração 153GO'!$AT$30,COLUMN(A22)-1,ROW(B21)-1)</f>
        <v>15.707999999999991</v>
      </c>
      <c r="C38" s="60">
        <f ca="1">OFFSET('Restauração 153GO'!$AT$30,COLUMN(B22)-1,ROW(C21)-1)</f>
        <v>301813.59999999974</v>
      </c>
      <c r="D38" s="60">
        <f ca="1">OFFSET('Restauração 153GO'!$AT$30,COLUMN(C22)-1,ROW(D21)-1)</f>
        <v>21106.00799999998</v>
      </c>
      <c r="E38" s="60">
        <f ca="1">OFFSET('Restauração 153GO'!$AT$30,COLUMN(D22)-1,ROW(E21)-1)</f>
        <v>0</v>
      </c>
      <c r="F38" s="60">
        <f ca="1">OFFSET('Restauração 153GO'!$AT$30,COLUMN(E22)-1,ROW(F21)-1)</f>
        <v>0</v>
      </c>
      <c r="G38" s="60">
        <f ca="1">OFFSET('Restauração 153GO'!$AT$30,COLUMN(F22)-1,ROW(G21)-1)</f>
        <v>0</v>
      </c>
      <c r="H38" s="60">
        <f ca="1">OFFSET('Restauração 153GO'!$AT$30,COLUMN(G22)-1,ROW(H21)-1)</f>
        <v>5599.8600000000006</v>
      </c>
      <c r="I38" s="60">
        <f ca="1">OFFSET('Restauração 153GO'!$AT$30,COLUMN(H22)-1,ROW(I21)-1)</f>
        <v>1399.9650000000001</v>
      </c>
      <c r="J38" s="49">
        <v>24.899999999999977</v>
      </c>
    </row>
    <row r="39" spans="1:10" x14ac:dyDescent="0.2">
      <c r="A39" s="50" t="s">
        <v>22</v>
      </c>
      <c r="B39" s="60">
        <f ca="1">OFFSET('Restauração 153GO'!$AT$30,COLUMN(A23)-1,ROW(B22)-1)</f>
        <v>51.597000000000094</v>
      </c>
      <c r="C39" s="60">
        <f ca="1">OFFSET('Restauração 153GO'!$AT$30,COLUMN(B23)-1,ROW(C22)-1)</f>
        <v>230409.90000000037</v>
      </c>
      <c r="D39" s="60">
        <f ca="1">OFFSET('Restauração 153GO'!$AT$30,COLUMN(C23)-1,ROW(D22)-1)</f>
        <v>9199.1970000000147</v>
      </c>
      <c r="E39" s="60">
        <f ca="1">OFFSET('Restauração 153GO'!$AT$30,COLUMN(D23)-1,ROW(E22)-1)</f>
        <v>0</v>
      </c>
      <c r="F39" s="60">
        <f ca="1">OFFSET('Restauração 153GO'!$AT$30,COLUMN(E23)-1,ROW(F22)-1)</f>
        <v>0</v>
      </c>
      <c r="G39" s="60">
        <f ca="1">OFFSET('Restauração 153GO'!$AT$30,COLUMN(F23)-1,ROW(G22)-1)</f>
        <v>0</v>
      </c>
      <c r="H39" s="60">
        <f ca="1">OFFSET('Restauração 153GO'!$AT$30,COLUMN(G23)-1,ROW(H22)-1)</f>
        <v>0</v>
      </c>
      <c r="I39" s="60">
        <f ca="1">OFFSET('Restauração 153GO'!$AT$30,COLUMN(H23)-1,ROW(I22)-1)</f>
        <v>0</v>
      </c>
      <c r="J39" s="49">
        <v>18.900000000000034</v>
      </c>
    </row>
    <row r="40" spans="1:10" x14ac:dyDescent="0.2">
      <c r="A40" s="50" t="s">
        <v>23</v>
      </c>
      <c r="B40" s="60">
        <f ca="1">OFFSET('Restauração 153GO'!$AT$30,COLUMN(A24)-1,ROW(B23)-1)</f>
        <v>12.34799999999999</v>
      </c>
      <c r="C40" s="60">
        <f ca="1">OFFSET('Restauração 153GO'!$AT$30,COLUMN(B24)-1,ROW(C23)-1)</f>
        <v>178281.59999999986</v>
      </c>
      <c r="D40" s="60">
        <f ca="1">OFFSET('Restauração 153GO'!$AT$30,COLUMN(C24)-1,ROW(D23)-1)</f>
        <v>7127.1479999999947</v>
      </c>
      <c r="E40" s="60">
        <f ca="1">OFFSET('Restauração 153GO'!$AT$30,COLUMN(D24)-1,ROW(E23)-1)</f>
        <v>0</v>
      </c>
      <c r="F40" s="60">
        <f ca="1">OFFSET('Restauração 153GO'!$AT$30,COLUMN(E24)-1,ROW(F23)-1)</f>
        <v>0</v>
      </c>
      <c r="G40" s="60">
        <f ca="1">OFFSET('Restauração 153GO'!$AT$30,COLUMN(F24)-1,ROW(G23)-1)</f>
        <v>0</v>
      </c>
      <c r="H40" s="60">
        <f ca="1">OFFSET('Restauração 153GO'!$AT$30,COLUMN(G24)-1,ROW(H23)-1)</f>
        <v>2799.9300000000003</v>
      </c>
      <c r="I40" s="60">
        <f ca="1">OFFSET('Restauração 153GO'!$AT$30,COLUMN(H24)-1,ROW(I23)-1)</f>
        <v>699.98250000000007</v>
      </c>
      <c r="J40" s="49">
        <v>14.699999999999989</v>
      </c>
    </row>
    <row r="41" spans="1:10" x14ac:dyDescent="0.2">
      <c r="A41" s="54" t="s">
        <v>74</v>
      </c>
      <c r="B41" s="61">
        <f ca="1">(SUM(B18:B40)/SUM($J$18:$J$40))*$J$41</f>
        <v>47.036266501168377</v>
      </c>
      <c r="C41" s="61">
        <f t="shared" ref="C41:I41" ca="1" si="0">(SUM(C18:C40)/SUM($J$18:$J$40))*$J$41</f>
        <v>96211.217954162668</v>
      </c>
      <c r="D41" s="61">
        <f t="shared" ca="1" si="0"/>
        <v>6136.6469395412578</v>
      </c>
      <c r="E41" s="61">
        <f t="shared" ca="1" si="0"/>
        <v>0</v>
      </c>
      <c r="F41" s="61">
        <f t="shared" ca="1" si="0"/>
        <v>1089.5303550973654</v>
      </c>
      <c r="G41" s="61">
        <f t="shared" ca="1" si="0"/>
        <v>5447.6517754868273</v>
      </c>
      <c r="H41" s="61">
        <f t="shared" ca="1" si="0"/>
        <v>2650.7012650014167</v>
      </c>
      <c r="I41" s="61">
        <f t="shared" ca="1" si="0"/>
        <v>662.67531625035417</v>
      </c>
      <c r="J41" s="49">
        <v>8.6</v>
      </c>
    </row>
  </sheetData>
  <sortState ref="A2:A14">
    <sortCondition ref="A2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Restauração 153TO</vt:lpstr>
      <vt:lpstr>Restauração 153GO</vt:lpstr>
      <vt:lpstr>Resumo</vt:lpstr>
    </vt:vector>
  </TitlesOfParts>
  <Company>Logit Engenharia Consultiva Ltda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Icaro Sampaio</dc:creator>
  <cp:lastModifiedBy>Icaro Sampaio</cp:lastModifiedBy>
  <dcterms:created xsi:type="dcterms:W3CDTF">2012-11-27T14:05:58Z</dcterms:created>
  <dcterms:modified xsi:type="dcterms:W3CDTF">2014-01-07T16:53:05Z</dcterms:modified>
</cp:coreProperties>
</file>