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6660" tabRatio="744" activeTab="2"/>
  </bookViews>
  <sheets>
    <sheet name="TRABALHOS INICIAIS 153TO" sheetId="2" r:id="rId1"/>
    <sheet name="TRABALHOS INICIAIS 153GO" sheetId="5" r:id="rId2"/>
    <sheet name="Resumo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act2">#REF!</definedName>
    <definedName name="__PL1">#REF!</definedName>
    <definedName name="_01_09_96">#REF!</definedName>
    <definedName name="_act2">#REF!</definedName>
    <definedName name="_xlnm._FilterDatabase" localSheetId="1" hidden="1">'TRABALHOS INICIAIS 153GO'!$I$44:$I$75</definedName>
    <definedName name="_xlnm._FilterDatabase" localSheetId="0" hidden="1">'TRABALHOS INICIAIS 153TO'!$I$44:$I$75</definedName>
    <definedName name="_PL1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B">#REF!</definedName>
    <definedName name="CBUQc">#REF!</definedName>
    <definedName name="comb">[3]Premissas!$E$13:$F$16</definedName>
    <definedName name="comb1">[3]Premissas!$E$17:$F$20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QUIP">[4]EQUIP!$B$7:$H$66</definedName>
    <definedName name="EXA">'[2]PRO-08'!#REF!</definedName>
    <definedName name="Extenso">[1]!Extenso</definedName>
    <definedName name="_xlnm.Extract" localSheetId="1">'TRABALHOS INICIAIS 153GO'!$J$44</definedName>
    <definedName name="_xlnm.Extract" localSheetId="0">'TRABALHOS INICIAIS 153TO'!$J$44</definedName>
    <definedName name="fc1a">'[2]PRO-08'!#REF!</definedName>
    <definedName name="FC2A">'[2]PRO-08'!#REF!</definedName>
    <definedName name="FC3A">'[2]PRO-08'!#REF!</definedName>
    <definedName name="hi">#REF!</definedName>
    <definedName name="IM">#REF!</definedName>
    <definedName name="LILASDRENA">#REF!</definedName>
    <definedName name="MAT">[4]MAT!$B$4:$G$66</definedName>
    <definedName name="MAT_BET">[4]MAT_BET!$B$4:$F$20</definedName>
    <definedName name="Medição">#REF!</definedName>
    <definedName name="MO">[4]M.O.!$B$5:$G$13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[5]!PassaExtenso</definedName>
    <definedName name="pav">#REF!</definedName>
    <definedName name="pesquisa">#REF!</definedName>
    <definedName name="PL">#REF!</definedName>
    <definedName name="Ponte">[1]!Ponte</definedName>
    <definedName name="QQ_2">[1]!QQ_2</definedName>
    <definedName name="RBV">[6]Teor!$C$3:$C$7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talud">#REF!</definedName>
    <definedName name="Teor">[6]Teor!$A$3:$A$7</definedName>
    <definedName name="terra">#REF!</definedName>
    <definedName name="TPM">#REF!</definedName>
    <definedName name="TRANS">[4]TRANS!$C$4:$H$28</definedName>
    <definedName name="Vazios">[6]Teor!$B$3:$B$7</definedName>
    <definedName name="verde">#REF!</definedName>
    <definedName name="verdepav">#REF!</definedName>
    <definedName name="WEWRWR">[1]!WEWRWR</definedName>
    <definedName name="x">[6]Equipamentos!#REF!</definedName>
    <definedName name="XXX">[1]!XXX</definedName>
    <definedName name="XXXXX">[1]!XXXXX</definedName>
  </definedNames>
  <calcPr calcId="145621"/>
</workbook>
</file>

<file path=xl/calcChain.xml><?xml version="1.0" encoding="utf-8"?>
<calcChain xmlns="http://schemas.openxmlformats.org/spreadsheetml/2006/main">
  <c r="K8" i="6" l="1"/>
  <c r="J8" i="6"/>
  <c r="I8" i="6"/>
  <c r="H8" i="6"/>
  <c r="G8" i="6"/>
  <c r="F8" i="6"/>
  <c r="E8" i="6"/>
  <c r="D8" i="6"/>
  <c r="C8" i="6"/>
  <c r="B8" i="6"/>
  <c r="B19" i="6" l="1"/>
  <c r="C19" i="6"/>
  <c r="D19" i="6"/>
  <c r="E19" i="6"/>
  <c r="F19" i="6"/>
  <c r="G19" i="6"/>
  <c r="H19" i="6"/>
  <c r="I19" i="6"/>
  <c r="J19" i="6"/>
  <c r="K19" i="6"/>
  <c r="B20" i="6"/>
  <c r="C20" i="6"/>
  <c r="D20" i="6"/>
  <c r="E20" i="6"/>
  <c r="F20" i="6"/>
  <c r="G20" i="6"/>
  <c r="H20" i="6"/>
  <c r="I20" i="6"/>
  <c r="J20" i="6"/>
  <c r="K20" i="6"/>
  <c r="B21" i="6"/>
  <c r="C21" i="6"/>
  <c r="D21" i="6"/>
  <c r="E21" i="6"/>
  <c r="F21" i="6"/>
  <c r="G21" i="6"/>
  <c r="H21" i="6"/>
  <c r="I21" i="6"/>
  <c r="J21" i="6"/>
  <c r="K21" i="6"/>
  <c r="B22" i="6"/>
  <c r="C22" i="6"/>
  <c r="D22" i="6"/>
  <c r="E22" i="6"/>
  <c r="F22" i="6"/>
  <c r="G22" i="6"/>
  <c r="H22" i="6"/>
  <c r="I22" i="6"/>
  <c r="J22" i="6"/>
  <c r="K22" i="6"/>
  <c r="B23" i="6"/>
  <c r="C23" i="6"/>
  <c r="D23" i="6"/>
  <c r="E23" i="6"/>
  <c r="F23" i="6"/>
  <c r="G23" i="6"/>
  <c r="H23" i="6"/>
  <c r="I23" i="6"/>
  <c r="J23" i="6"/>
  <c r="K23" i="6"/>
  <c r="B24" i="6"/>
  <c r="C24" i="6"/>
  <c r="D24" i="6"/>
  <c r="E24" i="6"/>
  <c r="F24" i="6"/>
  <c r="G24" i="6"/>
  <c r="H24" i="6"/>
  <c r="I24" i="6"/>
  <c r="J24" i="6"/>
  <c r="K24" i="6"/>
  <c r="B25" i="6"/>
  <c r="C25" i="6"/>
  <c r="D25" i="6"/>
  <c r="E25" i="6"/>
  <c r="F25" i="6"/>
  <c r="G25" i="6"/>
  <c r="H25" i="6"/>
  <c r="I25" i="6"/>
  <c r="J25" i="6"/>
  <c r="K25" i="6"/>
  <c r="B26" i="6"/>
  <c r="C26" i="6"/>
  <c r="D26" i="6"/>
  <c r="E26" i="6"/>
  <c r="F26" i="6"/>
  <c r="G26" i="6"/>
  <c r="H26" i="6"/>
  <c r="I26" i="6"/>
  <c r="J26" i="6"/>
  <c r="K26" i="6"/>
  <c r="B27" i="6"/>
  <c r="C27" i="6"/>
  <c r="D27" i="6"/>
  <c r="E27" i="6"/>
  <c r="F27" i="6"/>
  <c r="G27" i="6"/>
  <c r="H27" i="6"/>
  <c r="I27" i="6"/>
  <c r="J27" i="6"/>
  <c r="K27" i="6"/>
  <c r="B28" i="6"/>
  <c r="C28" i="6"/>
  <c r="D28" i="6"/>
  <c r="E28" i="6"/>
  <c r="F28" i="6"/>
  <c r="G28" i="6"/>
  <c r="H28" i="6"/>
  <c r="I28" i="6"/>
  <c r="J28" i="6"/>
  <c r="K28" i="6"/>
  <c r="B29" i="6"/>
  <c r="C29" i="6"/>
  <c r="D29" i="6"/>
  <c r="E29" i="6"/>
  <c r="F29" i="6"/>
  <c r="G29" i="6"/>
  <c r="H29" i="6"/>
  <c r="I29" i="6"/>
  <c r="J29" i="6"/>
  <c r="K29" i="6"/>
  <c r="B30" i="6"/>
  <c r="C30" i="6"/>
  <c r="D30" i="6"/>
  <c r="E30" i="6"/>
  <c r="F30" i="6"/>
  <c r="G30" i="6"/>
  <c r="H30" i="6"/>
  <c r="I30" i="6"/>
  <c r="J30" i="6"/>
  <c r="K30" i="6"/>
  <c r="B31" i="6"/>
  <c r="C31" i="6"/>
  <c r="D31" i="6"/>
  <c r="E31" i="6"/>
  <c r="F31" i="6"/>
  <c r="G31" i="6"/>
  <c r="H31" i="6"/>
  <c r="I31" i="6"/>
  <c r="J31" i="6"/>
  <c r="K31" i="6"/>
  <c r="B32" i="6"/>
  <c r="C32" i="6"/>
  <c r="D32" i="6"/>
  <c r="E32" i="6"/>
  <c r="F32" i="6"/>
  <c r="G32" i="6"/>
  <c r="H32" i="6"/>
  <c r="I32" i="6"/>
  <c r="J32" i="6"/>
  <c r="K32" i="6"/>
  <c r="B33" i="6"/>
  <c r="C33" i="6"/>
  <c r="D33" i="6"/>
  <c r="E33" i="6"/>
  <c r="F33" i="6"/>
  <c r="G33" i="6"/>
  <c r="H33" i="6"/>
  <c r="I33" i="6"/>
  <c r="J33" i="6"/>
  <c r="K33" i="6"/>
  <c r="B34" i="6"/>
  <c r="C34" i="6"/>
  <c r="D34" i="6"/>
  <c r="E34" i="6"/>
  <c r="F34" i="6"/>
  <c r="G34" i="6"/>
  <c r="H34" i="6"/>
  <c r="I34" i="6"/>
  <c r="J34" i="6"/>
  <c r="K34" i="6"/>
  <c r="B35" i="6"/>
  <c r="C35" i="6"/>
  <c r="D35" i="6"/>
  <c r="E35" i="6"/>
  <c r="F35" i="6"/>
  <c r="G35" i="6"/>
  <c r="H35" i="6"/>
  <c r="I35" i="6"/>
  <c r="J35" i="6"/>
  <c r="K35" i="6"/>
  <c r="B36" i="6"/>
  <c r="C36" i="6"/>
  <c r="D36" i="6"/>
  <c r="E36" i="6"/>
  <c r="F36" i="6"/>
  <c r="G36" i="6"/>
  <c r="H36" i="6"/>
  <c r="I36" i="6"/>
  <c r="J36" i="6"/>
  <c r="K36" i="6"/>
  <c r="B37" i="6"/>
  <c r="C37" i="6"/>
  <c r="D37" i="6"/>
  <c r="E37" i="6"/>
  <c r="F37" i="6"/>
  <c r="G37" i="6"/>
  <c r="H37" i="6"/>
  <c r="I37" i="6"/>
  <c r="J37" i="6"/>
  <c r="K37" i="6"/>
  <c r="B38" i="6"/>
  <c r="C38" i="6"/>
  <c r="D38" i="6"/>
  <c r="E38" i="6"/>
  <c r="F38" i="6"/>
  <c r="G38" i="6"/>
  <c r="H38" i="6"/>
  <c r="I38" i="6"/>
  <c r="J38" i="6"/>
  <c r="K38" i="6"/>
  <c r="B39" i="6"/>
  <c r="C39" i="6"/>
  <c r="D39" i="6"/>
  <c r="E39" i="6"/>
  <c r="F39" i="6"/>
  <c r="G39" i="6"/>
  <c r="H39" i="6"/>
  <c r="I39" i="6"/>
  <c r="J39" i="6"/>
  <c r="K39" i="6"/>
  <c r="B40" i="6"/>
  <c r="C40" i="6"/>
  <c r="D40" i="6"/>
  <c r="E40" i="6"/>
  <c r="F40" i="6"/>
  <c r="G40" i="6"/>
  <c r="H40" i="6"/>
  <c r="I40" i="6"/>
  <c r="J40" i="6"/>
  <c r="K40" i="6"/>
  <c r="C18" i="6"/>
  <c r="D18" i="6"/>
  <c r="E18" i="6"/>
  <c r="F18" i="6"/>
  <c r="G18" i="6"/>
  <c r="H18" i="6"/>
  <c r="I18" i="6"/>
  <c r="J18" i="6"/>
  <c r="K18" i="6"/>
  <c r="B18" i="6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AM31" i="2"/>
  <c r="AN31" i="2"/>
  <c r="AO31" i="2"/>
  <c r="AP31" i="2"/>
  <c r="AQ31" i="2"/>
  <c r="AR31" i="2"/>
  <c r="AS31" i="2"/>
  <c r="AT31" i="2"/>
  <c r="E9" i="6" s="1"/>
  <c r="AU31" i="2"/>
  <c r="AV31" i="2"/>
  <c r="AW31" i="2"/>
  <c r="AX31" i="2"/>
  <c r="E13" i="6" s="1"/>
  <c r="AY31" i="2"/>
  <c r="AZ31" i="2"/>
  <c r="BA31" i="2"/>
  <c r="BB31" i="2"/>
  <c r="E17" i="6" s="1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AM33" i="2"/>
  <c r="AN33" i="2"/>
  <c r="AO33" i="2"/>
  <c r="AP33" i="2"/>
  <c r="AQ33" i="2"/>
  <c r="AR33" i="2"/>
  <c r="AS33" i="2"/>
  <c r="AT33" i="2"/>
  <c r="G9" i="6" s="1"/>
  <c r="AU33" i="2"/>
  <c r="AV33" i="2"/>
  <c r="AW33" i="2"/>
  <c r="AX33" i="2"/>
  <c r="G13" i="6" s="1"/>
  <c r="AY33" i="2"/>
  <c r="AZ33" i="2"/>
  <c r="BA33" i="2"/>
  <c r="BB33" i="2"/>
  <c r="G17" i="6" s="1"/>
  <c r="AM34" i="2"/>
  <c r="AN34" i="2"/>
  <c r="AO34" i="2"/>
  <c r="AP34" i="2"/>
  <c r="AQ34" i="2"/>
  <c r="AR34" i="2"/>
  <c r="AS34" i="2"/>
  <c r="AT34" i="2"/>
  <c r="H9" i="6" s="1"/>
  <c r="AU34" i="2"/>
  <c r="AV34" i="2"/>
  <c r="AW34" i="2"/>
  <c r="H12" i="6" s="1"/>
  <c r="AX34" i="2"/>
  <c r="H13" i="6" s="1"/>
  <c r="AY34" i="2"/>
  <c r="AZ34" i="2"/>
  <c r="BA34" i="2"/>
  <c r="H16" i="6" s="1"/>
  <c r="BB34" i="2"/>
  <c r="H17" i="6" s="1"/>
  <c r="AM35" i="2"/>
  <c r="AN35" i="2"/>
  <c r="AO35" i="2"/>
  <c r="AP35" i="2"/>
  <c r="AQ35" i="2"/>
  <c r="AR35" i="2"/>
  <c r="AS35" i="2"/>
  <c r="AT35" i="2"/>
  <c r="AU35" i="2"/>
  <c r="AV35" i="2"/>
  <c r="AW35" i="2"/>
  <c r="I12" i="6" s="1"/>
  <c r="AX35" i="2"/>
  <c r="AY35" i="2"/>
  <c r="AZ35" i="2"/>
  <c r="BA35" i="2"/>
  <c r="I16" i="6" s="1"/>
  <c r="BB35" i="2"/>
  <c r="AM36" i="2"/>
  <c r="AN36" i="2"/>
  <c r="AO36" i="2"/>
  <c r="AP36" i="2"/>
  <c r="AQ36" i="2"/>
  <c r="AR36" i="2"/>
  <c r="AS36" i="2"/>
  <c r="AT36" i="2"/>
  <c r="J9" i="6" s="1"/>
  <c r="AU36" i="2"/>
  <c r="AV36" i="2"/>
  <c r="AW36" i="2"/>
  <c r="AX36" i="2"/>
  <c r="J13" i="6" s="1"/>
  <c r="AY36" i="2"/>
  <c r="AZ36" i="2"/>
  <c r="BA36" i="2"/>
  <c r="BB36" i="2"/>
  <c r="J17" i="6" s="1"/>
  <c r="AM37" i="2"/>
  <c r="AN37" i="2"/>
  <c r="AO37" i="2"/>
  <c r="AP37" i="2"/>
  <c r="AQ37" i="2"/>
  <c r="AR37" i="2"/>
  <c r="AS37" i="2"/>
  <c r="AT37" i="2"/>
  <c r="K9" i="6" s="1"/>
  <c r="AU37" i="2"/>
  <c r="AV37" i="2"/>
  <c r="AW37" i="2"/>
  <c r="AX37" i="2"/>
  <c r="K13" i="6" s="1"/>
  <c r="AY37" i="2"/>
  <c r="AZ37" i="2"/>
  <c r="BA37" i="2"/>
  <c r="BB37" i="2"/>
  <c r="K17" i="6" s="1"/>
  <c r="I9" i="6"/>
  <c r="E10" i="6"/>
  <c r="G10" i="6"/>
  <c r="H10" i="6"/>
  <c r="I10" i="6"/>
  <c r="J10" i="6"/>
  <c r="K10" i="6"/>
  <c r="E11" i="6"/>
  <c r="G11" i="6"/>
  <c r="H11" i="6"/>
  <c r="I11" i="6"/>
  <c r="J11" i="6"/>
  <c r="K11" i="6"/>
  <c r="E12" i="6"/>
  <c r="G12" i="6"/>
  <c r="J12" i="6"/>
  <c r="K12" i="6"/>
  <c r="I13" i="6"/>
  <c r="E14" i="6"/>
  <c r="G14" i="6"/>
  <c r="H14" i="6"/>
  <c r="I14" i="6"/>
  <c r="J14" i="6"/>
  <c r="K14" i="6"/>
  <c r="E15" i="6"/>
  <c r="G15" i="6"/>
  <c r="H15" i="6"/>
  <c r="I15" i="6"/>
  <c r="J15" i="6"/>
  <c r="K15" i="6"/>
  <c r="E16" i="6"/>
  <c r="G16" i="6"/>
  <c r="J16" i="6"/>
  <c r="K16" i="6"/>
  <c r="I17" i="6"/>
  <c r="I41" i="6" l="1"/>
  <c r="H41" i="6"/>
  <c r="D41" i="6"/>
  <c r="E41" i="6"/>
  <c r="K41" i="6"/>
  <c r="G41" i="6"/>
  <c r="C41" i="6"/>
  <c r="J41" i="6"/>
  <c r="F41" i="6"/>
  <c r="B41" i="6"/>
  <c r="F17" i="6"/>
  <c r="F16" i="6"/>
  <c r="F15" i="6"/>
  <c r="F14" i="6"/>
  <c r="F13" i="6"/>
  <c r="F12" i="6"/>
  <c r="F11" i="6"/>
  <c r="F10" i="6"/>
  <c r="F9" i="6"/>
  <c r="D17" i="6"/>
  <c r="D16" i="6"/>
  <c r="D15" i="6"/>
  <c r="D14" i="6"/>
  <c r="D13" i="6"/>
  <c r="D12" i="6"/>
  <c r="D11" i="6"/>
  <c r="D10" i="6"/>
  <c r="D9" i="6"/>
  <c r="C17" i="6"/>
  <c r="C16" i="6"/>
  <c r="C15" i="6"/>
  <c r="C14" i="6"/>
  <c r="C13" i="6"/>
  <c r="C12" i="6"/>
  <c r="C11" i="6"/>
  <c r="C10" i="6"/>
  <c r="C9" i="6"/>
  <c r="BB28" i="2"/>
  <c r="B17" i="6" s="1"/>
  <c r="BA28" i="2"/>
  <c r="B16" i="6" s="1"/>
  <c r="AZ28" i="2"/>
  <c r="B15" i="6" s="1"/>
  <c r="AY28" i="2"/>
  <c r="B14" i="6" s="1"/>
  <c r="AX28" i="2"/>
  <c r="B13" i="6" s="1"/>
  <c r="AW28" i="2"/>
  <c r="B12" i="6" s="1"/>
  <c r="AV28" i="2"/>
  <c r="B11" i="6" s="1"/>
  <c r="AU28" i="2"/>
  <c r="B10" i="6" s="1"/>
  <c r="AT28" i="2"/>
  <c r="B9" i="6" s="1"/>
  <c r="AS28" i="2"/>
  <c r="AR28" i="2"/>
  <c r="AQ28" i="2"/>
  <c r="AP28" i="2"/>
  <c r="AO28" i="2"/>
  <c r="AN28" i="2"/>
  <c r="AM28" i="2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H26" i="2" l="1"/>
  <c r="H21" i="2"/>
  <c r="H17" i="2"/>
  <c r="H13" i="2"/>
  <c r="H8" i="2"/>
  <c r="H29" i="2" l="1"/>
  <c r="H26" i="5"/>
  <c r="H21" i="5"/>
  <c r="H17" i="5"/>
  <c r="H13" i="5"/>
  <c r="H29" i="5" s="1"/>
  <c r="H8" i="5"/>
  <c r="BR26" i="5" l="1"/>
  <c r="BT26" i="5" s="1"/>
  <c r="AP26" i="5"/>
  <c r="BR25" i="5"/>
  <c r="BT25" i="5" s="1"/>
  <c r="AP25" i="5"/>
  <c r="AR25" i="5"/>
  <c r="AP24" i="5"/>
  <c r="AR24" i="5" s="1"/>
  <c r="BR23" i="5"/>
  <c r="BT23" i="5" s="1"/>
  <c r="AP23" i="5"/>
  <c r="BT22" i="5"/>
  <c r="BR22" i="5"/>
  <c r="AP22" i="5"/>
  <c r="BR21" i="5"/>
  <c r="AP21" i="5"/>
  <c r="BR20" i="5"/>
  <c r="BT20" i="5" s="1"/>
  <c r="AP20" i="5"/>
  <c r="AR19" i="5"/>
  <c r="AP19" i="5"/>
  <c r="BT19" i="5" s="1"/>
  <c r="BT18" i="5"/>
  <c r="BR18" i="5"/>
  <c r="AP18" i="5"/>
  <c r="BR17" i="5"/>
  <c r="AP17" i="5"/>
  <c r="BR16" i="5"/>
  <c r="BT16" i="5" s="1"/>
  <c r="AP16" i="5"/>
  <c r="AR15" i="5"/>
  <c r="AP15" i="5"/>
  <c r="BT15" i="5" s="1"/>
  <c r="BT14" i="5"/>
  <c r="BR14" i="5"/>
  <c r="AP14" i="5"/>
  <c r="BR13" i="5"/>
  <c r="AP13" i="5"/>
  <c r="BT12" i="5"/>
  <c r="BR12" i="5"/>
  <c r="AP12" i="5"/>
  <c r="BR11" i="5"/>
  <c r="BT11" i="5" s="1"/>
  <c r="AP11" i="5"/>
  <c r="AR11" i="5" s="1"/>
  <c r="BR10" i="5"/>
  <c r="AP10" i="5"/>
  <c r="BT9" i="5"/>
  <c r="BR9" i="5"/>
  <c r="AP9" i="5"/>
  <c r="BR8" i="5"/>
  <c r="BT8" i="5" s="1"/>
  <c r="AP8" i="5"/>
  <c r="BR7" i="5"/>
  <c r="AP7" i="5"/>
  <c r="BT7" i="5" s="1"/>
  <c r="BD26" i="2"/>
  <c r="AI26" i="2"/>
  <c r="BF26" i="2" s="1"/>
  <c r="BD25" i="2"/>
  <c r="BF25" i="2" s="1"/>
  <c r="AI25" i="2"/>
  <c r="AK25" i="2" s="1"/>
  <c r="AI24" i="2"/>
  <c r="AK24" i="2" s="1"/>
  <c r="BD23" i="2"/>
  <c r="BF23" i="2" s="1"/>
  <c r="AI23" i="2"/>
  <c r="BD22" i="2"/>
  <c r="AI22" i="2"/>
  <c r="BD21" i="2"/>
  <c r="BF21" i="2" s="1"/>
  <c r="AI21" i="2"/>
  <c r="BD20" i="2"/>
  <c r="AI20" i="2"/>
  <c r="AI19" i="2"/>
  <c r="BF19" i="2" s="1"/>
  <c r="BD18" i="2"/>
  <c r="AI18" i="2"/>
  <c r="BD17" i="2"/>
  <c r="AI17" i="2"/>
  <c r="BD16" i="2"/>
  <c r="AI16" i="2"/>
  <c r="AK15" i="2"/>
  <c r="AI15" i="2"/>
  <c r="BF15" i="2" s="1"/>
  <c r="BD14" i="2"/>
  <c r="AI14" i="2"/>
  <c r="BD13" i="2"/>
  <c r="BF13" i="2" s="1"/>
  <c r="AI13" i="2"/>
  <c r="BD12" i="2"/>
  <c r="AI12" i="2"/>
  <c r="BD11" i="2"/>
  <c r="BF11" i="2" s="1"/>
  <c r="AI11" i="2"/>
  <c r="AK11" i="2" s="1"/>
  <c r="BD10" i="2"/>
  <c r="AI10" i="2"/>
  <c r="BD9" i="2"/>
  <c r="AI9" i="2"/>
  <c r="BF9" i="2" s="1"/>
  <c r="BD8" i="2"/>
  <c r="AI8" i="2"/>
  <c r="BD7" i="2"/>
  <c r="AI7" i="2"/>
  <c r="BF20" i="2" l="1"/>
  <c r="BF16" i="2"/>
  <c r="BF18" i="2"/>
  <c r="BF12" i="2"/>
  <c r="BF7" i="2"/>
  <c r="BF22" i="2"/>
  <c r="BF14" i="2"/>
  <c r="BF8" i="2"/>
  <c r="BF17" i="2"/>
  <c r="AK19" i="2"/>
  <c r="BT10" i="5"/>
  <c r="BT13" i="5"/>
  <c r="AR16" i="5"/>
  <c r="BT17" i="5"/>
  <c r="BT21" i="5"/>
  <c r="BF10" i="2"/>
  <c r="AK16" i="2"/>
  <c r="AR9" i="5"/>
  <c r="AR14" i="5"/>
  <c r="AR23" i="5"/>
  <c r="AR17" i="5"/>
  <c r="AR7" i="5"/>
  <c r="AR12" i="5"/>
  <c r="AR20" i="5"/>
  <c r="BT24" i="5"/>
  <c r="AK14" i="2"/>
  <c r="AK23" i="2"/>
  <c r="AK17" i="2"/>
  <c r="AK9" i="2"/>
  <c r="AK7" i="2"/>
  <c r="AK12" i="2"/>
  <c r="AK20" i="2"/>
  <c r="BF24" i="2"/>
  <c r="AR26" i="5" l="1"/>
  <c r="AK26" i="2"/>
  <c r="AR21" i="5"/>
  <c r="AR18" i="5"/>
  <c r="AR8" i="5"/>
  <c r="AR22" i="5"/>
  <c r="AR13" i="5"/>
  <c r="AK22" i="2"/>
  <c r="AK8" i="2"/>
  <c r="AK21" i="2"/>
  <c r="AK13" i="2"/>
  <c r="AK18" i="2"/>
  <c r="AR10" i="5" l="1"/>
  <c r="G27" i="5"/>
  <c r="G27" i="2"/>
  <c r="AK10" i="2"/>
</calcChain>
</file>

<file path=xl/sharedStrings.xml><?xml version="1.0" encoding="utf-8"?>
<sst xmlns="http://schemas.openxmlformats.org/spreadsheetml/2006/main" count="387" uniqueCount="78">
  <si>
    <t>PNV</t>
  </si>
  <si>
    <t>153BTO0265</t>
  </si>
  <si>
    <t>153BTO0270</t>
  </si>
  <si>
    <t>153BTO0275</t>
  </si>
  <si>
    <t>153BTO0280</t>
  </si>
  <si>
    <t>153BTO0290</t>
  </si>
  <si>
    <t>153BTO0295</t>
  </si>
  <si>
    <t>153BTO0300</t>
  </si>
  <si>
    <t>153BTO0305</t>
  </si>
  <si>
    <t>153BTO0310</t>
  </si>
  <si>
    <t>SH</t>
  </si>
  <si>
    <t>TRABALHOS INICIAIS</t>
  </si>
  <si>
    <t>Planilha de Quantidades e Preços</t>
  </si>
  <si>
    <t>Item SICRO</t>
  </si>
  <si>
    <t>Descrição</t>
  </si>
  <si>
    <t>Unidade</t>
  </si>
  <si>
    <t>Quantidade</t>
  </si>
  <si>
    <t>Custo Unitário</t>
  </si>
  <si>
    <t>Preço</t>
  </si>
  <si>
    <t>Total POR SH</t>
  </si>
  <si>
    <t>Diferença</t>
  </si>
  <si>
    <t>Total</t>
  </si>
  <si>
    <t>Fresagem e recomposição 3 cm (Correção da Irregularidade +Trincamento))</t>
  </si>
  <si>
    <t>m²</t>
  </si>
  <si>
    <t>m³</t>
  </si>
  <si>
    <t>Reparos localizados (Correção das Panelas)</t>
  </si>
  <si>
    <t>Panos de Pavimento 2 cm (Correção das trilhas de roda e Depressões)</t>
  </si>
  <si>
    <t>Correção do degrau dos acostamentos (de 5cm de enchimento)</t>
  </si>
  <si>
    <t>Reparos localizados Acostamento (Estado Péssimo)</t>
  </si>
  <si>
    <t>153BGO0330</t>
  </si>
  <si>
    <t>153BGO0340</t>
  </si>
  <si>
    <t>153BGO0350</t>
  </si>
  <si>
    <t>153BGO0370</t>
  </si>
  <si>
    <t>153BGO0392</t>
  </si>
  <si>
    <t>153BGO0412</t>
  </si>
  <si>
    <t>5 S 02 990 12</t>
  </si>
  <si>
    <t xml:space="preserve">FRESAGEM DESCONTINUA </t>
  </si>
  <si>
    <t>5 S 02 540 01</t>
  </si>
  <si>
    <t>CONCRETO BETUMINOSO USINADO A QUENTE - CAPA DE ROLAMENTO (restauração)</t>
  </si>
  <si>
    <t>-</t>
  </si>
  <si>
    <t>REPERFILAGEM COM CBUQ - MASSA FINA</t>
  </si>
  <si>
    <t>TSD - TRATAMENTO SUPERFICIAL DUPLO (restauração)</t>
  </si>
  <si>
    <t xml:space="preserve">PINTURA DE LIGAÇÃO </t>
  </si>
  <si>
    <t>3 S 08 101 02</t>
  </si>
  <si>
    <t>REPARO PROFUNDO (REMENDO)</t>
  </si>
  <si>
    <t>REESTABILIZAÇÃO DE BASE COM ADIÇÃO DE MATERIAL</t>
  </si>
  <si>
    <t>RECOMPOSIÇÃO DO PAVIMENTO COM REPAROS LOCALIZADOS SUPERFICIAIS - PISTAS</t>
  </si>
  <si>
    <t>RECOMPOSIÇÃO DO PAVIMENTO COM REPAROS  LOCALIZADOS SUPERFICIAIS - ACOSTAMENTOS</t>
  </si>
  <si>
    <t>153BGO0312</t>
  </si>
  <si>
    <t>153BGO0390</t>
  </si>
  <si>
    <t>153BGO0410</t>
  </si>
  <si>
    <t>153BGO0430</t>
  </si>
  <si>
    <t>153BGO0450</t>
  </si>
  <si>
    <t>153BGO0452</t>
  </si>
  <si>
    <t>153BGO0470</t>
  </si>
  <si>
    <t>153BGO0471</t>
  </si>
  <si>
    <t>153BGO0472</t>
  </si>
  <si>
    <t>153BGO0474</t>
  </si>
  <si>
    <t>153BGO0490</t>
  </si>
  <si>
    <t>153BGO0495</t>
  </si>
  <si>
    <t>153BGO0510</t>
  </si>
  <si>
    <t>153BGO0530</t>
  </si>
  <si>
    <t>153BGO0550</t>
  </si>
  <si>
    <t>153BGO0552</t>
  </si>
  <si>
    <t>153BGO0560</t>
  </si>
  <si>
    <t>1.1.1.1</t>
  </si>
  <si>
    <t>1.1.1.2</t>
  </si>
  <si>
    <t>1.1.1.3</t>
  </si>
  <si>
    <t>1.1.1.4</t>
  </si>
  <si>
    <t>1.1.1.5</t>
  </si>
  <si>
    <t>1.1.1.7</t>
  </si>
  <si>
    <t>1.1.2.1</t>
  </si>
  <si>
    <t>1.1.2.2</t>
  </si>
  <si>
    <t>1.1.2.4</t>
  </si>
  <si>
    <t>1.1.2.3</t>
  </si>
  <si>
    <t>153BGO0570</t>
  </si>
  <si>
    <t>ext</t>
  </si>
  <si>
    <t>153BTO0260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</si>
</sst>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\$#,##0\ ;\(\$#,##0\)"/>
    <numFmt numFmtId="166" formatCode="_(&quot;Cr$&quot;* #,##0.00_);_(&quot;Cr$&quot;* \(#,##0.00\);_(&quot;Cr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b/>
      <sz val="8"/>
      <color indexed="10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165" fontId="9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4" fontId="13" fillId="6" borderId="21" applyBorder="0" applyProtection="0"/>
    <xf numFmtId="3" fontId="9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2" fillId="0" borderId="5" xfId="2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Fill="1" applyBorder="1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10" xfId="0" applyBorder="1" applyAlignment="1">
      <alignment horizontal="right"/>
    </xf>
    <xf numFmtId="0" fontId="0" fillId="0" borderId="11" xfId="0" applyBorder="1"/>
    <xf numFmtId="43" fontId="1" fillId="0" borderId="11" xfId="1" applyNumberFormat="1" applyFont="1" applyBorder="1"/>
    <xf numFmtId="43" fontId="0" fillId="0" borderId="11" xfId="0" applyNumberFormat="1" applyBorder="1"/>
    <xf numFmtId="43" fontId="0" fillId="0" borderId="12" xfId="0" applyNumberFormat="1" applyBorder="1"/>
    <xf numFmtId="0" fontId="0" fillId="0" borderId="13" xfId="0" applyFill="1" applyBorder="1"/>
    <xf numFmtId="0" fontId="0" fillId="0" borderId="14" xfId="0" applyBorder="1" applyAlignment="1">
      <alignment horizontal="left"/>
    </xf>
    <xf numFmtId="0" fontId="5" fillId="0" borderId="15" xfId="0" applyFont="1" applyBorder="1"/>
    <xf numFmtId="0" fontId="2" fillId="0" borderId="15" xfId="0" applyFont="1" applyBorder="1"/>
    <xf numFmtId="43" fontId="2" fillId="0" borderId="15" xfId="1" applyNumberFormat="1" applyFont="1" applyFill="1" applyBorder="1"/>
    <xf numFmtId="43" fontId="1" fillId="0" borderId="15" xfId="1" applyFont="1" applyBorder="1"/>
    <xf numFmtId="43" fontId="0" fillId="0" borderId="16" xfId="0" applyNumberFormat="1" applyBorder="1"/>
    <xf numFmtId="43" fontId="0" fillId="0" borderId="13" xfId="0" applyNumberFormat="1" applyFill="1" applyBorder="1"/>
    <xf numFmtId="43" fontId="2" fillId="2" borderId="0" xfId="0" applyNumberFormat="1" applyFont="1" applyFill="1"/>
    <xf numFmtId="43" fontId="2" fillId="0" borderId="0" xfId="0" applyNumberFormat="1" applyFont="1"/>
    <xf numFmtId="43" fontId="2" fillId="0" borderId="0" xfId="0" applyNumberFormat="1" applyFont="1" applyFill="1"/>
    <xf numFmtId="0" fontId="0" fillId="0" borderId="14" xfId="0" applyBorder="1" applyAlignment="1">
      <alignment horizontal="right"/>
    </xf>
    <xf numFmtId="0" fontId="0" fillId="0" borderId="15" xfId="0" applyBorder="1"/>
    <xf numFmtId="43" fontId="1" fillId="0" borderId="15" xfId="1" applyNumberFormat="1" applyFont="1" applyFill="1" applyBorder="1"/>
    <xf numFmtId="43" fontId="0" fillId="0" borderId="0" xfId="0" applyNumberFormat="1"/>
    <xf numFmtId="43" fontId="2" fillId="3" borderId="0" xfId="0" applyNumberFormat="1" applyFont="1" applyFill="1"/>
    <xf numFmtId="43" fontId="0" fillId="0" borderId="15" xfId="0" applyNumberFormat="1" applyFill="1" applyBorder="1"/>
    <xf numFmtId="43" fontId="0" fillId="0" borderId="0" xfId="0" applyNumberFormat="1" applyFill="1"/>
    <xf numFmtId="43" fontId="2" fillId="4" borderId="0" xfId="0" applyNumberFormat="1" applyFont="1" applyFill="1"/>
    <xf numFmtId="0" fontId="0" fillId="0" borderId="15" xfId="0" applyBorder="1" applyAlignment="1">
      <alignment horizontal="left"/>
    </xf>
    <xf numFmtId="4" fontId="0" fillId="0" borderId="14" xfId="0" applyNumberFormat="1" applyBorder="1" applyAlignment="1">
      <alignment horizontal="right"/>
    </xf>
    <xf numFmtId="4" fontId="0" fillId="0" borderId="15" xfId="0" applyNumberFormat="1" applyBorder="1"/>
    <xf numFmtId="43" fontId="2" fillId="5" borderId="0" xfId="0" applyNumberFormat="1" applyFont="1" applyFill="1"/>
    <xf numFmtId="0" fontId="0" fillId="0" borderId="17" xfId="0" applyBorder="1" applyAlignment="1">
      <alignment horizontal="right"/>
    </xf>
    <xf numFmtId="0" fontId="0" fillId="0" borderId="18" xfId="0" applyBorder="1"/>
    <xf numFmtId="43" fontId="0" fillId="0" borderId="18" xfId="0" applyNumberFormat="1" applyBorder="1"/>
    <xf numFmtId="43" fontId="1" fillId="0" borderId="18" xfId="1" applyFont="1" applyBorder="1"/>
    <xf numFmtId="43" fontId="0" fillId="0" borderId="19" xfId="0" applyNumberFormat="1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43" fontId="2" fillId="0" borderId="4" xfId="0" applyNumberFormat="1" applyFont="1" applyBorder="1"/>
    <xf numFmtId="0" fontId="0" fillId="0" borderId="20" xfId="0" applyFill="1" applyBorder="1"/>
    <xf numFmtId="0" fontId="14" fillId="0" borderId="0" xfId="0" applyFont="1"/>
    <xf numFmtId="0" fontId="15" fillId="0" borderId="0" xfId="0" applyFont="1"/>
    <xf numFmtId="0" fontId="15" fillId="7" borderId="0" xfId="0" applyFont="1" applyFill="1"/>
    <xf numFmtId="0" fontId="15" fillId="8" borderId="0" xfId="0" applyFont="1" applyFill="1"/>
    <xf numFmtId="0" fontId="15" fillId="0" borderId="0" xfId="0" applyFont="1" applyFill="1"/>
    <xf numFmtId="4" fontId="15" fillId="0" borderId="0" xfId="0" applyNumberFormat="1" applyFont="1" applyFill="1"/>
    <xf numFmtId="0" fontId="16" fillId="0" borderId="0" xfId="0" applyFont="1"/>
    <xf numFmtId="0" fontId="0" fillId="9" borderId="0" xfId="0" applyFill="1"/>
    <xf numFmtId="4" fontId="15" fillId="7" borderId="0" xfId="0" applyNumberFormat="1" applyFont="1" applyFill="1"/>
    <xf numFmtId="0" fontId="15" fillId="10" borderId="0" xfId="0" applyFont="1" applyFill="1"/>
    <xf numFmtId="0" fontId="17" fillId="0" borderId="0" xfId="0" applyFont="1" applyAlignment="1">
      <alignment horizontal="right"/>
    </xf>
    <xf numFmtId="164" fontId="15" fillId="0" borderId="0" xfId="0" applyNumberFormat="1" applyFont="1" applyFill="1"/>
    <xf numFmtId="164" fontId="14" fillId="0" borderId="0" xfId="0" applyNumberFormat="1" applyFont="1"/>
  </cellXfs>
  <cellStyles count="15">
    <cellStyle name="Cabeçalho 1" xfId="3"/>
    <cellStyle name="Cabeçalho 2" xfId="4"/>
    <cellStyle name="Comma" xfId="1" builtinId="3"/>
    <cellStyle name="Comma0" xfId="5"/>
    <cellStyle name="Data" xfId="6"/>
    <cellStyle name="Fixo" xfId="7"/>
    <cellStyle name="Hyperlink 2" xfId="8"/>
    <cellStyle name="Indefinido" xfId="9"/>
    <cellStyle name="Moeda0" xfId="10"/>
    <cellStyle name="mpenho" xfId="11"/>
    <cellStyle name="Normal" xfId="0" builtinId="0"/>
    <cellStyle name="Normal 2" xfId="2"/>
    <cellStyle name="Normal 2 2" xfId="12"/>
    <cellStyle name="Ricardo" xfId="13"/>
    <cellStyle name="Vírgula0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F42"/>
  <sheetViews>
    <sheetView showGridLines="0" topLeftCell="AE7" zoomScale="85" zoomScaleNormal="85" workbookViewId="0">
      <selection activeCell="AS12" sqref="AS12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8" max="8" width="15.140625" customWidth="1"/>
    <col min="9" max="33" width="11.7109375" style="1" customWidth="1" outlineLevel="1"/>
    <col min="34" max="34" width="9.140625" customWidth="1" outlineLevel="1"/>
    <col min="35" max="35" width="11.5703125" customWidth="1" outlineLevel="1"/>
    <col min="36" max="36" width="9.140625" customWidth="1" outlineLevel="1"/>
    <col min="37" max="37" width="11.5703125" customWidth="1" outlineLevel="1"/>
    <col min="38" max="38" width="12.28515625" customWidth="1"/>
    <col min="39" max="54" width="11.7109375" style="1" customWidth="1" outlineLevel="1"/>
    <col min="55" max="55" width="9.140625" style="1"/>
    <col min="56" max="56" width="11.5703125" style="1" bestFit="1" customWidth="1"/>
    <col min="57" max="57" width="9.140625" style="1"/>
    <col min="58" max="58" width="9.5703125" style="1" bestFit="1" customWidth="1"/>
    <col min="59" max="16384" width="9.140625" style="1"/>
  </cols>
  <sheetData>
    <row r="1" spans="1:58" ht="15.75" thickBot="1" x14ac:dyDescent="0.3"/>
    <row r="2" spans="1:58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10</v>
      </c>
      <c r="J2" s="4" t="s">
        <v>10</v>
      </c>
      <c r="K2" s="4" t="s">
        <v>10</v>
      </c>
      <c r="L2" s="4" t="s">
        <v>10</v>
      </c>
      <c r="M2" s="4" t="s">
        <v>10</v>
      </c>
      <c r="N2" s="4" t="s">
        <v>10</v>
      </c>
      <c r="O2" s="4" t="s">
        <v>10</v>
      </c>
      <c r="P2" s="4" t="s">
        <v>10</v>
      </c>
      <c r="Q2" s="4" t="s">
        <v>10</v>
      </c>
      <c r="R2" s="4" t="s">
        <v>10</v>
      </c>
      <c r="S2" s="4" t="s">
        <v>10</v>
      </c>
      <c r="T2" s="4" t="s">
        <v>10</v>
      </c>
      <c r="U2" s="4" t="s">
        <v>10</v>
      </c>
      <c r="V2" s="4" t="s">
        <v>10</v>
      </c>
      <c r="W2" s="4" t="s">
        <v>10</v>
      </c>
      <c r="X2" s="4" t="s">
        <v>10</v>
      </c>
      <c r="Y2" s="4" t="s">
        <v>10</v>
      </c>
      <c r="Z2" s="4" t="s">
        <v>10</v>
      </c>
      <c r="AA2" s="4" t="s">
        <v>10</v>
      </c>
      <c r="AB2" s="4" t="s">
        <v>10</v>
      </c>
      <c r="AC2" s="4" t="s">
        <v>10</v>
      </c>
      <c r="AD2" s="4" t="s">
        <v>10</v>
      </c>
      <c r="AE2" s="4" t="s">
        <v>10</v>
      </c>
      <c r="AF2" s="4" t="s">
        <v>10</v>
      </c>
      <c r="AG2" s="4" t="s">
        <v>10</v>
      </c>
      <c r="AH2" s="2"/>
      <c r="AI2" s="5"/>
      <c r="AJ2" s="2"/>
      <c r="AK2" s="2"/>
      <c r="AL2" s="2"/>
      <c r="AM2" s="4" t="s">
        <v>0</v>
      </c>
      <c r="AN2" s="4" t="s">
        <v>0</v>
      </c>
      <c r="AO2" s="4" t="s">
        <v>0</v>
      </c>
      <c r="AP2" s="4" t="s">
        <v>0</v>
      </c>
      <c r="AQ2" s="4" t="s">
        <v>0</v>
      </c>
      <c r="AR2" s="4" t="s">
        <v>0</v>
      </c>
      <c r="AS2" s="4" t="s">
        <v>0</v>
      </c>
      <c r="AT2" s="4" t="s">
        <v>0</v>
      </c>
      <c r="AU2" s="4" t="s">
        <v>0</v>
      </c>
      <c r="AV2" s="4" t="s">
        <v>0</v>
      </c>
      <c r="AW2" s="4" t="s">
        <v>0</v>
      </c>
      <c r="AX2" s="4" t="s">
        <v>0</v>
      </c>
      <c r="AY2" s="4" t="s">
        <v>0</v>
      </c>
      <c r="AZ2" s="4" t="s">
        <v>0</v>
      </c>
      <c r="BA2" s="4" t="s">
        <v>0</v>
      </c>
      <c r="BB2" s="4" t="s">
        <v>0</v>
      </c>
    </row>
    <row r="3" spans="1:58" s="11" customFormat="1" ht="19.5" thickBot="1" x14ac:dyDescent="0.35">
      <c r="A3" s="7"/>
      <c r="B3" s="8" t="s">
        <v>11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4">
        <v>18</v>
      </c>
      <c r="AA3" s="4">
        <v>19</v>
      </c>
      <c r="AB3" s="4">
        <v>20</v>
      </c>
      <c r="AC3" s="4">
        <v>21</v>
      </c>
      <c r="AD3" s="4">
        <v>22</v>
      </c>
      <c r="AE3" s="4">
        <v>23</v>
      </c>
      <c r="AF3" s="4">
        <v>24</v>
      </c>
      <c r="AG3" s="4">
        <v>25</v>
      </c>
      <c r="AH3" s="7"/>
      <c r="AI3" s="5"/>
      <c r="AJ3" s="7"/>
      <c r="AK3" s="7"/>
      <c r="AL3" s="7"/>
      <c r="AM3" s="4">
        <v>1</v>
      </c>
      <c r="AN3" s="4">
        <v>2</v>
      </c>
      <c r="AO3" s="4">
        <v>3</v>
      </c>
      <c r="AP3" s="4">
        <v>4</v>
      </c>
      <c r="AQ3" s="4">
        <v>5</v>
      </c>
      <c r="AR3" s="4">
        <v>6</v>
      </c>
      <c r="AS3" s="4">
        <v>7</v>
      </c>
      <c r="AT3" s="4">
        <v>8</v>
      </c>
      <c r="AU3" s="4">
        <v>9</v>
      </c>
      <c r="AV3" s="4">
        <v>10</v>
      </c>
      <c r="AW3" s="4">
        <v>11</v>
      </c>
      <c r="AX3" s="4">
        <v>12</v>
      </c>
      <c r="AY3" s="4">
        <v>13</v>
      </c>
      <c r="AZ3" s="4">
        <v>14</v>
      </c>
      <c r="BA3" s="4">
        <v>15</v>
      </c>
      <c r="BB3" s="4">
        <v>16</v>
      </c>
    </row>
    <row r="4" spans="1:58" s="11" customFormat="1" ht="19.5" thickBot="1" x14ac:dyDescent="0.35">
      <c r="A4" s="7"/>
      <c r="B4" s="8" t="s">
        <v>12</v>
      </c>
      <c r="C4" s="9"/>
      <c r="D4" s="9"/>
      <c r="E4" s="9"/>
      <c r="F4" s="9"/>
      <c r="G4" s="10"/>
      <c r="H4" s="7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1</v>
      </c>
      <c r="U4" s="12" t="s">
        <v>1</v>
      </c>
      <c r="V4" s="12" t="s">
        <v>1</v>
      </c>
      <c r="W4" s="12" t="s">
        <v>2</v>
      </c>
      <c r="X4" s="12" t="s">
        <v>3</v>
      </c>
      <c r="Y4" s="12" t="s">
        <v>4</v>
      </c>
      <c r="Z4" s="12" t="s">
        <v>5</v>
      </c>
      <c r="AA4" s="12" t="s">
        <v>5</v>
      </c>
      <c r="AB4" s="12" t="s">
        <v>6</v>
      </c>
      <c r="AC4" s="12" t="s">
        <v>7</v>
      </c>
      <c r="AD4" s="12" t="s">
        <v>7</v>
      </c>
      <c r="AE4" s="12" t="s">
        <v>8</v>
      </c>
      <c r="AF4" s="12" t="s">
        <v>8</v>
      </c>
      <c r="AG4" s="12" t="s">
        <v>9</v>
      </c>
      <c r="AH4" s="7"/>
      <c r="AI4" s="5"/>
      <c r="AJ4" s="7"/>
      <c r="AK4" s="7"/>
      <c r="AL4" s="7"/>
      <c r="AM4" s="13"/>
      <c r="AN4" s="13"/>
      <c r="AO4" s="13"/>
      <c r="AP4" s="13"/>
      <c r="AQ4" s="13"/>
      <c r="AR4" s="13"/>
      <c r="AS4" s="13" t="s">
        <v>77</v>
      </c>
      <c r="AT4" s="13" t="s">
        <v>1</v>
      </c>
      <c r="AU4" s="13" t="s">
        <v>2</v>
      </c>
      <c r="AV4" s="13" t="s">
        <v>3</v>
      </c>
      <c r="AW4" s="13" t="s">
        <v>4</v>
      </c>
      <c r="AX4" s="13" t="s">
        <v>5</v>
      </c>
      <c r="AY4" s="13" t="s">
        <v>6</v>
      </c>
      <c r="AZ4" s="13" t="s">
        <v>7</v>
      </c>
      <c r="BA4" s="13" t="s">
        <v>8</v>
      </c>
      <c r="BB4" s="13" t="s">
        <v>9</v>
      </c>
    </row>
    <row r="5" spans="1:58" x14ac:dyDescent="0.25">
      <c r="B5" s="14" t="s">
        <v>13</v>
      </c>
      <c r="C5" s="15" t="s">
        <v>14</v>
      </c>
      <c r="D5" s="15" t="s">
        <v>15</v>
      </c>
      <c r="E5" s="15" t="s">
        <v>16</v>
      </c>
      <c r="F5" s="15" t="s">
        <v>17</v>
      </c>
      <c r="G5" s="16" t="s">
        <v>18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I5" s="5" t="s">
        <v>19</v>
      </c>
      <c r="AJ5" s="18"/>
      <c r="AK5" s="18" t="s">
        <v>20</v>
      </c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D5" s="19" t="s">
        <v>21</v>
      </c>
      <c r="BE5" s="20"/>
      <c r="BF5" s="20" t="s">
        <v>20</v>
      </c>
    </row>
    <row r="6" spans="1:58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</row>
    <row r="7" spans="1:58" ht="15" customHeight="1" x14ac:dyDescent="0.25">
      <c r="B7" s="27">
        <v>1</v>
      </c>
      <c r="C7" s="28" t="s">
        <v>22</v>
      </c>
      <c r="D7" s="29" t="s">
        <v>23</v>
      </c>
      <c r="E7" s="30">
        <v>25721.029864696924</v>
      </c>
      <c r="F7" s="31"/>
      <c r="G7" s="32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3">
        <v>0</v>
      </c>
      <c r="AD7" s="33">
        <v>0</v>
      </c>
      <c r="AE7" s="33">
        <v>0</v>
      </c>
      <c r="AF7" s="33">
        <v>0</v>
      </c>
      <c r="AG7" s="33">
        <v>881.78571428571399</v>
      </c>
      <c r="AI7" s="34">
        <f t="shared" ref="AI7:AI26" si="0">SUM(I7:AG7)</f>
        <v>881.78571428571399</v>
      </c>
      <c r="AJ7" s="18"/>
      <c r="AK7" s="35">
        <f t="shared" ref="AK7:AK26" si="1">E7-AI7</f>
        <v>24839.24415041121</v>
      </c>
      <c r="AM7" s="33"/>
      <c r="AN7" s="33"/>
      <c r="AO7" s="33"/>
      <c r="AP7" s="33"/>
      <c r="AQ7" s="33"/>
      <c r="AR7" s="33"/>
      <c r="AS7" s="33">
        <v>0</v>
      </c>
      <c r="AT7" s="33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3">
        <v>0</v>
      </c>
      <c r="BA7" s="33">
        <v>0</v>
      </c>
      <c r="BB7" s="33">
        <v>881.78571428571399</v>
      </c>
      <c r="BD7" s="36">
        <f t="shared" ref="BD7:BD14" si="2">SUM(AM7:BB7)</f>
        <v>881.78571428571399</v>
      </c>
      <c r="BE7" s="20"/>
      <c r="BF7" s="36">
        <f t="shared" ref="BF7:BF26" si="3">BD7-AI7</f>
        <v>0</v>
      </c>
    </row>
    <row r="8" spans="1:58" x14ac:dyDescent="0.25">
      <c r="B8" s="37" t="s">
        <v>35</v>
      </c>
      <c r="C8" s="38" t="s">
        <v>36</v>
      </c>
      <c r="D8" s="38" t="s">
        <v>24</v>
      </c>
      <c r="E8" s="39">
        <v>771.63089594090775</v>
      </c>
      <c r="F8" s="31">
        <v>0</v>
      </c>
      <c r="G8" s="32">
        <v>0</v>
      </c>
      <c r="H8" s="40">
        <f>SUM(AM8:BB10)</f>
        <v>934.69285714285684</v>
      </c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</v>
      </c>
      <c r="Z8" s="33">
        <v>0</v>
      </c>
      <c r="AA8" s="33">
        <v>0</v>
      </c>
      <c r="AB8" s="33">
        <v>0</v>
      </c>
      <c r="AC8" s="33">
        <v>0</v>
      </c>
      <c r="AD8" s="33">
        <v>0</v>
      </c>
      <c r="AE8" s="33">
        <v>0</v>
      </c>
      <c r="AF8" s="33">
        <v>0</v>
      </c>
      <c r="AG8" s="33">
        <v>26.453571428571419</v>
      </c>
      <c r="AI8" s="40">
        <f t="shared" si="0"/>
        <v>26.453571428571419</v>
      </c>
      <c r="AK8" s="40">
        <f t="shared" si="1"/>
        <v>745.17732451233633</v>
      </c>
      <c r="AL8" s="66" t="s">
        <v>65</v>
      </c>
      <c r="AM8" s="33"/>
      <c r="AN8" s="33"/>
      <c r="AO8" s="33"/>
      <c r="AP8" s="33"/>
      <c r="AQ8" s="33"/>
      <c r="AR8" s="33"/>
      <c r="AS8" s="33">
        <v>0</v>
      </c>
      <c r="AT8" s="33">
        <v>0</v>
      </c>
      <c r="AU8" s="33">
        <v>0</v>
      </c>
      <c r="AV8" s="33">
        <v>0</v>
      </c>
      <c r="AW8" s="33">
        <v>0</v>
      </c>
      <c r="AX8" s="33">
        <v>0</v>
      </c>
      <c r="AY8" s="33">
        <v>0</v>
      </c>
      <c r="AZ8" s="33">
        <v>0</v>
      </c>
      <c r="BA8" s="33">
        <v>0</v>
      </c>
      <c r="BB8" s="33">
        <v>26.453571428571419</v>
      </c>
      <c r="BD8" s="36">
        <f t="shared" si="2"/>
        <v>26.453571428571419</v>
      </c>
      <c r="BF8" s="36">
        <f t="shared" si="3"/>
        <v>0</v>
      </c>
    </row>
    <row r="9" spans="1:58" x14ac:dyDescent="0.25">
      <c r="B9" s="37" t="s">
        <v>39</v>
      </c>
      <c r="C9" s="38" t="s">
        <v>42</v>
      </c>
      <c r="D9" s="38" t="s">
        <v>23</v>
      </c>
      <c r="E9" s="39">
        <v>25721.029864696924</v>
      </c>
      <c r="F9" s="31">
        <v>0</v>
      </c>
      <c r="G9" s="32">
        <v>0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881.78571428571399</v>
      </c>
      <c r="AI9" s="40">
        <f t="shared" si="0"/>
        <v>881.78571428571399</v>
      </c>
      <c r="AK9" s="40">
        <f t="shared" si="1"/>
        <v>24839.24415041121</v>
      </c>
      <c r="AL9" s="66" t="s">
        <v>66</v>
      </c>
      <c r="AM9" s="33"/>
      <c r="AN9" s="33"/>
      <c r="AO9" s="33"/>
      <c r="AP9" s="33"/>
      <c r="AQ9" s="33"/>
      <c r="AR9" s="33"/>
      <c r="AS9" s="33">
        <v>0</v>
      </c>
      <c r="AT9" s="33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3">
        <v>0</v>
      </c>
      <c r="BA9" s="33">
        <v>0</v>
      </c>
      <c r="BB9" s="33">
        <v>881.78571428571399</v>
      </c>
      <c r="BD9" s="36">
        <f t="shared" si="2"/>
        <v>881.78571428571399</v>
      </c>
      <c r="BF9" s="36">
        <f t="shared" si="3"/>
        <v>0</v>
      </c>
    </row>
    <row r="10" spans="1:58" x14ac:dyDescent="0.25">
      <c r="B10" s="37" t="s">
        <v>37</v>
      </c>
      <c r="C10" s="38" t="s">
        <v>38</v>
      </c>
      <c r="D10" s="38" t="s">
        <v>24</v>
      </c>
      <c r="E10" s="39">
        <v>771.63089594090775</v>
      </c>
      <c r="F10" s="31">
        <v>0</v>
      </c>
      <c r="G10" s="32">
        <v>0</v>
      </c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26.453571428571419</v>
      </c>
      <c r="AI10" s="40">
        <f t="shared" si="0"/>
        <v>26.453571428571419</v>
      </c>
      <c r="AK10" s="40">
        <f t="shared" si="1"/>
        <v>745.17732451233633</v>
      </c>
      <c r="AL10" s="66" t="s">
        <v>67</v>
      </c>
      <c r="AM10" s="33"/>
      <c r="AN10" s="33"/>
      <c r="AO10" s="33"/>
      <c r="AP10" s="33"/>
      <c r="AQ10" s="33"/>
      <c r="AR10" s="33"/>
      <c r="AS10" s="33">
        <v>0</v>
      </c>
      <c r="AT10" s="33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26.453571428571419</v>
      </c>
      <c r="BD10" s="36">
        <f t="shared" si="2"/>
        <v>26.453571428571419</v>
      </c>
      <c r="BF10" s="36">
        <f t="shared" si="3"/>
        <v>0</v>
      </c>
    </row>
    <row r="11" spans="1:58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I11" s="40">
        <f t="shared" si="0"/>
        <v>0</v>
      </c>
      <c r="AK11" s="40">
        <f t="shared" si="1"/>
        <v>0</v>
      </c>
      <c r="AL11" s="66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D11" s="36">
        <f t="shared" si="2"/>
        <v>0</v>
      </c>
      <c r="BF11" s="36">
        <f t="shared" si="3"/>
        <v>0</v>
      </c>
    </row>
    <row r="12" spans="1:58" ht="15" customHeight="1" x14ac:dyDescent="0.25">
      <c r="B12" s="27">
        <v>2</v>
      </c>
      <c r="C12" s="28" t="s">
        <v>25</v>
      </c>
      <c r="D12" s="29" t="s">
        <v>23</v>
      </c>
      <c r="E12" s="30">
        <v>1136.5502770650301</v>
      </c>
      <c r="F12" s="31"/>
      <c r="G12" s="32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>
        <v>9.9999999999999982</v>
      </c>
      <c r="U12" s="33">
        <v>23.333333333333336</v>
      </c>
      <c r="V12" s="33">
        <v>0</v>
      </c>
      <c r="W12" s="33">
        <v>0</v>
      </c>
      <c r="X12" s="33">
        <v>0</v>
      </c>
      <c r="Y12" s="33">
        <v>0</v>
      </c>
      <c r="Z12" s="33">
        <v>23.333333333333332</v>
      </c>
      <c r="AA12" s="33">
        <v>70.253362322972976</v>
      </c>
      <c r="AB12" s="33">
        <v>17.03083989501318</v>
      </c>
      <c r="AC12" s="33">
        <v>6.8571428571428577</v>
      </c>
      <c r="AD12" s="33">
        <v>23.452380952380867</v>
      </c>
      <c r="AE12" s="33">
        <v>3.3333333333333335</v>
      </c>
      <c r="AF12" s="33">
        <v>3.3333333333333335</v>
      </c>
      <c r="AG12" s="33">
        <v>0</v>
      </c>
      <c r="AI12" s="41">
        <f t="shared" si="0"/>
        <v>180.92705936084326</v>
      </c>
      <c r="AJ12" s="18"/>
      <c r="AK12" s="35">
        <f t="shared" si="1"/>
        <v>955.6232177041868</v>
      </c>
      <c r="AL12" s="66"/>
      <c r="AM12" s="33"/>
      <c r="AN12" s="33"/>
      <c r="AO12" s="33"/>
      <c r="AP12" s="33"/>
      <c r="AQ12" s="33"/>
      <c r="AR12" s="33"/>
      <c r="AS12" s="33">
        <v>50.406064913527644</v>
      </c>
      <c r="AT12" s="33">
        <v>33.333333333333336</v>
      </c>
      <c r="AU12" s="33">
        <v>0</v>
      </c>
      <c r="AV12" s="33">
        <v>0</v>
      </c>
      <c r="AW12" s="33">
        <v>0</v>
      </c>
      <c r="AX12" s="33">
        <v>93.586695656306304</v>
      </c>
      <c r="AY12" s="33">
        <v>17.03083989501318</v>
      </c>
      <c r="AZ12" s="33">
        <v>30.309523809523725</v>
      </c>
      <c r="BA12" s="33">
        <v>6.666666666666667</v>
      </c>
      <c r="BB12" s="33">
        <v>0</v>
      </c>
      <c r="BD12" s="36">
        <f t="shared" si="2"/>
        <v>231.33312427437087</v>
      </c>
      <c r="BE12" s="20"/>
      <c r="BF12" s="36">
        <f t="shared" si="3"/>
        <v>50.406064913527615</v>
      </c>
    </row>
    <row r="13" spans="1:58" x14ac:dyDescent="0.25">
      <c r="B13" s="37" t="s">
        <v>39</v>
      </c>
      <c r="C13" s="38" t="s">
        <v>46</v>
      </c>
      <c r="D13" s="38" t="s">
        <v>23</v>
      </c>
      <c r="E13" s="42">
        <v>1136.5502770650301</v>
      </c>
      <c r="F13" s="31">
        <v>0</v>
      </c>
      <c r="G13" s="32">
        <v>0</v>
      </c>
      <c r="H13" s="40">
        <f>SUM(AM13:BB14)</f>
        <v>289.16640534296363</v>
      </c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>
        <v>9.9999999999999982</v>
      </c>
      <c r="U13" s="33">
        <v>23.333333333333336</v>
      </c>
      <c r="V13" s="33">
        <v>0</v>
      </c>
      <c r="W13" s="33">
        <v>0</v>
      </c>
      <c r="X13" s="33">
        <v>0</v>
      </c>
      <c r="Y13" s="33">
        <v>0</v>
      </c>
      <c r="Z13" s="33">
        <v>23.333333333333332</v>
      </c>
      <c r="AA13" s="33">
        <v>70.253362322972976</v>
      </c>
      <c r="AB13" s="33">
        <v>17.03083989501318</v>
      </c>
      <c r="AC13" s="33">
        <v>6.8571428571428577</v>
      </c>
      <c r="AD13" s="33">
        <v>23.452380952380867</v>
      </c>
      <c r="AE13" s="33">
        <v>3.3333333333333335</v>
      </c>
      <c r="AF13" s="33">
        <v>3.3333333333333335</v>
      </c>
      <c r="AG13" s="33">
        <v>0</v>
      </c>
      <c r="AI13" s="40">
        <f t="shared" si="0"/>
        <v>180.92705936084326</v>
      </c>
      <c r="AK13" s="40">
        <f t="shared" si="1"/>
        <v>955.6232177041868</v>
      </c>
      <c r="AL13" s="66" t="s">
        <v>68</v>
      </c>
      <c r="AM13" s="33"/>
      <c r="AN13" s="33"/>
      <c r="AO13" s="33"/>
      <c r="AP13" s="33"/>
      <c r="AQ13" s="33"/>
      <c r="AR13" s="33"/>
      <c r="AS13" s="33">
        <v>50.406064913527644</v>
      </c>
      <c r="AT13" s="33">
        <v>33.333333333333336</v>
      </c>
      <c r="AU13" s="33">
        <v>0</v>
      </c>
      <c r="AV13" s="33">
        <v>0</v>
      </c>
      <c r="AW13" s="33">
        <v>0</v>
      </c>
      <c r="AX13" s="33">
        <v>93.586695656306304</v>
      </c>
      <c r="AY13" s="33">
        <v>17.03083989501318</v>
      </c>
      <c r="AZ13" s="33">
        <v>30.309523809523725</v>
      </c>
      <c r="BA13" s="33">
        <v>6.666666666666667</v>
      </c>
      <c r="BB13" s="33">
        <v>0</v>
      </c>
      <c r="BD13" s="36">
        <f t="shared" si="2"/>
        <v>231.33312427437087</v>
      </c>
      <c r="BF13" s="36">
        <f t="shared" si="3"/>
        <v>50.406064913527615</v>
      </c>
    </row>
    <row r="14" spans="1:58" x14ac:dyDescent="0.25">
      <c r="B14" s="37" t="s">
        <v>43</v>
      </c>
      <c r="C14" s="38" t="s">
        <v>44</v>
      </c>
      <c r="D14" s="38" t="s">
        <v>24</v>
      </c>
      <c r="E14" s="42">
        <v>284.13756926625751</v>
      </c>
      <c r="F14" s="31">
        <v>0</v>
      </c>
      <c r="G14" s="32">
        <v>0</v>
      </c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>
        <v>2.4999999999999996</v>
      </c>
      <c r="U14" s="33">
        <v>5.8333333333333339</v>
      </c>
      <c r="V14" s="33">
        <v>0</v>
      </c>
      <c r="W14" s="33">
        <v>0</v>
      </c>
      <c r="X14" s="33">
        <v>0</v>
      </c>
      <c r="Y14" s="33">
        <v>0</v>
      </c>
      <c r="Z14" s="33">
        <v>5.833333333333333</v>
      </c>
      <c r="AA14" s="33">
        <v>17.563340580743244</v>
      </c>
      <c r="AB14" s="33">
        <v>4.2577099737532951</v>
      </c>
      <c r="AC14" s="33">
        <v>1.7142857142857144</v>
      </c>
      <c r="AD14" s="33">
        <v>5.8630952380952168</v>
      </c>
      <c r="AE14" s="33">
        <v>0.83333333333333337</v>
      </c>
      <c r="AF14" s="33">
        <v>0.83333333333333337</v>
      </c>
      <c r="AG14" s="33">
        <v>0</v>
      </c>
      <c r="AI14" s="40">
        <f t="shared" si="0"/>
        <v>45.231764840210815</v>
      </c>
      <c r="AK14" s="40">
        <f t="shared" si="1"/>
        <v>238.9058044260467</v>
      </c>
      <c r="AL14" s="66" t="s">
        <v>69</v>
      </c>
      <c r="AM14" s="33"/>
      <c r="AN14" s="33"/>
      <c r="AO14" s="33"/>
      <c r="AP14" s="33"/>
      <c r="AQ14" s="33"/>
      <c r="AR14" s="33"/>
      <c r="AS14" s="33">
        <v>12.601516228381911</v>
      </c>
      <c r="AT14" s="33">
        <v>8.3333333333333339</v>
      </c>
      <c r="AU14" s="33">
        <v>0</v>
      </c>
      <c r="AV14" s="33">
        <v>0</v>
      </c>
      <c r="AW14" s="33">
        <v>0</v>
      </c>
      <c r="AX14" s="33">
        <v>23.396673914076576</v>
      </c>
      <c r="AY14" s="33">
        <v>4.2577099737532951</v>
      </c>
      <c r="AZ14" s="33">
        <v>7.5773809523809312</v>
      </c>
      <c r="BA14" s="33">
        <v>1.6666666666666667</v>
      </c>
      <c r="BB14" s="33">
        <v>0</v>
      </c>
      <c r="BD14" s="36">
        <f t="shared" si="2"/>
        <v>57.833281068592719</v>
      </c>
      <c r="BF14" s="36">
        <f t="shared" si="3"/>
        <v>12.601516228381904</v>
      </c>
    </row>
    <row r="15" spans="1:58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I15" s="40">
        <f t="shared" si="0"/>
        <v>0</v>
      </c>
      <c r="AK15" s="40">
        <f t="shared" si="1"/>
        <v>0</v>
      </c>
      <c r="AL15" s="66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D15" s="43"/>
      <c r="BF15" s="36">
        <f t="shared" si="3"/>
        <v>0</v>
      </c>
    </row>
    <row r="16" spans="1:58" ht="15" customHeight="1" x14ac:dyDescent="0.25">
      <c r="B16" s="27">
        <v>3</v>
      </c>
      <c r="C16" s="28" t="s">
        <v>26</v>
      </c>
      <c r="D16" s="29" t="s">
        <v>23</v>
      </c>
      <c r="E16" s="30">
        <v>397016.19703924214</v>
      </c>
      <c r="F16" s="31"/>
      <c r="G16" s="32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>
        <v>1920</v>
      </c>
      <c r="U16" s="33">
        <v>239.99999999999994</v>
      </c>
      <c r="V16" s="33">
        <v>4010.1522842639761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495.91836734693868</v>
      </c>
      <c r="AI16" s="44">
        <f t="shared" si="0"/>
        <v>6666.0706516109149</v>
      </c>
      <c r="AJ16" s="18"/>
      <c r="AK16" s="35">
        <f t="shared" si="1"/>
        <v>390350.12638763123</v>
      </c>
      <c r="AL16" s="66"/>
      <c r="AM16" s="33"/>
      <c r="AN16" s="33"/>
      <c r="AO16" s="33"/>
      <c r="AP16" s="33"/>
      <c r="AQ16" s="33"/>
      <c r="AR16" s="33"/>
      <c r="AS16" s="33">
        <v>1117.6119402985073</v>
      </c>
      <c r="AT16" s="33">
        <v>6170.1522842639761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495.91836734693868</v>
      </c>
      <c r="BD16" s="36">
        <f>SUM(AM16:BB16)</f>
        <v>7783.6825919094217</v>
      </c>
      <c r="BE16" s="20"/>
      <c r="BF16" s="36">
        <f t="shared" si="3"/>
        <v>1117.6119402985069</v>
      </c>
    </row>
    <row r="17" spans="2:58" x14ac:dyDescent="0.25">
      <c r="B17" s="37" t="s">
        <v>39</v>
      </c>
      <c r="C17" s="38" t="s">
        <v>42</v>
      </c>
      <c r="D17" s="38" t="s">
        <v>23</v>
      </c>
      <c r="E17" s="42">
        <v>397016.19703924214</v>
      </c>
      <c r="F17" s="31">
        <v>0</v>
      </c>
      <c r="G17" s="32">
        <v>0</v>
      </c>
      <c r="H17" s="40">
        <f>SUM(AM17:BB18)</f>
        <v>7939.3562437476103</v>
      </c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>
        <v>1920</v>
      </c>
      <c r="U17" s="33">
        <v>239.99999999999994</v>
      </c>
      <c r="V17" s="33">
        <v>4010.1522842639761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495.91836734693868</v>
      </c>
      <c r="AI17" s="40">
        <f t="shared" si="0"/>
        <v>6666.0706516109149</v>
      </c>
      <c r="AK17" s="40">
        <f t="shared" si="1"/>
        <v>390350.12638763123</v>
      </c>
      <c r="AL17" s="66" t="s">
        <v>66</v>
      </c>
      <c r="AM17" s="33"/>
      <c r="AN17" s="33"/>
      <c r="AO17" s="33"/>
      <c r="AP17" s="33"/>
      <c r="AQ17" s="33"/>
      <c r="AR17" s="33"/>
      <c r="AS17" s="33">
        <v>1117.6119402985073</v>
      </c>
      <c r="AT17" s="33">
        <v>6170.1522842639761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3">
        <v>0</v>
      </c>
      <c r="BA17" s="33">
        <v>0</v>
      </c>
      <c r="BB17" s="33">
        <v>495.91836734693868</v>
      </c>
      <c r="BD17" s="36">
        <f>SUM(AM17:BB17)</f>
        <v>7783.6825919094217</v>
      </c>
      <c r="BF17" s="36">
        <f t="shared" si="3"/>
        <v>1117.6119402985069</v>
      </c>
    </row>
    <row r="18" spans="2:58" x14ac:dyDescent="0.25">
      <c r="B18" s="37" t="s">
        <v>39</v>
      </c>
      <c r="C18" s="45" t="s">
        <v>40</v>
      </c>
      <c r="D18" s="38" t="s">
        <v>24</v>
      </c>
      <c r="E18" s="39">
        <v>7940.3239407848432</v>
      </c>
      <c r="F18" s="31">
        <v>0</v>
      </c>
      <c r="G18" s="32">
        <v>0</v>
      </c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>
        <v>38.4</v>
      </c>
      <c r="U18" s="33">
        <v>4.7999999999999989</v>
      </c>
      <c r="V18" s="33">
        <v>80.20304568527952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9.9183673469387745</v>
      </c>
      <c r="AI18" s="40">
        <f t="shared" si="0"/>
        <v>133.32141303221829</v>
      </c>
      <c r="AK18" s="40">
        <f t="shared" si="1"/>
        <v>7807.0025277526247</v>
      </c>
      <c r="AL18" s="66" t="s">
        <v>70</v>
      </c>
      <c r="AM18" s="33"/>
      <c r="AN18" s="33"/>
      <c r="AO18" s="33"/>
      <c r="AP18" s="33"/>
      <c r="AQ18" s="33"/>
      <c r="AR18" s="33"/>
      <c r="AS18" s="33">
        <v>22.352238805970146</v>
      </c>
      <c r="AT18" s="33">
        <v>123.40304568527952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9.9183673469387745</v>
      </c>
      <c r="BD18" s="36">
        <f>SUM(AM18:BB18)</f>
        <v>155.67365183818842</v>
      </c>
      <c r="BF18" s="36">
        <f t="shared" si="3"/>
        <v>22.352238805970131</v>
      </c>
    </row>
    <row r="19" spans="2:58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I19" s="40">
        <f t="shared" si="0"/>
        <v>0</v>
      </c>
      <c r="AK19" s="40">
        <f t="shared" si="1"/>
        <v>0</v>
      </c>
      <c r="AL19" s="66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D19" s="43"/>
      <c r="BF19" s="36">
        <f t="shared" si="3"/>
        <v>0</v>
      </c>
    </row>
    <row r="20" spans="2:58" ht="15" customHeight="1" x14ac:dyDescent="0.25">
      <c r="B20" s="27">
        <v>4</v>
      </c>
      <c r="C20" s="28" t="s">
        <v>27</v>
      </c>
      <c r="D20" s="29" t="s">
        <v>23</v>
      </c>
      <c r="E20" s="30">
        <v>459579.99999999988</v>
      </c>
      <c r="F20" s="31"/>
      <c r="G20" s="32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I20" s="35">
        <f t="shared" si="0"/>
        <v>0</v>
      </c>
      <c r="AJ20" s="18"/>
      <c r="AK20" s="35">
        <f t="shared" si="1"/>
        <v>459579.99999999988</v>
      </c>
      <c r="AL20" s="66"/>
      <c r="AM20" s="33"/>
      <c r="AN20" s="33"/>
      <c r="AO20" s="33"/>
      <c r="AP20" s="33"/>
      <c r="AQ20" s="33"/>
      <c r="AR20" s="33"/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D20" s="36">
        <f>SUM(AM20:BB20)</f>
        <v>0</v>
      </c>
      <c r="BE20" s="20"/>
      <c r="BF20" s="36">
        <f t="shared" si="3"/>
        <v>0</v>
      </c>
    </row>
    <row r="21" spans="2:58" x14ac:dyDescent="0.25">
      <c r="B21" s="46" t="s">
        <v>39</v>
      </c>
      <c r="C21" s="47" t="s">
        <v>45</v>
      </c>
      <c r="D21" s="38" t="s">
        <v>24</v>
      </c>
      <c r="E21" s="39">
        <v>91915.999999999985</v>
      </c>
      <c r="F21" s="31">
        <v>0</v>
      </c>
      <c r="G21" s="32">
        <v>0</v>
      </c>
      <c r="H21" s="40">
        <f>SUM(AM21:BB23)</f>
        <v>0</v>
      </c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I21" s="40">
        <f t="shared" si="0"/>
        <v>0</v>
      </c>
      <c r="AK21" s="40">
        <f t="shared" si="1"/>
        <v>91915.999999999985</v>
      </c>
      <c r="AL21" s="66" t="s">
        <v>71</v>
      </c>
      <c r="AM21" s="33"/>
      <c r="AN21" s="33"/>
      <c r="AO21" s="33"/>
      <c r="AP21" s="33"/>
      <c r="AQ21" s="33"/>
      <c r="AR21" s="33"/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  <c r="AZ21" s="33">
        <v>0</v>
      </c>
      <c r="BA21" s="33">
        <v>0</v>
      </c>
      <c r="BB21" s="33">
        <v>0</v>
      </c>
      <c r="BD21" s="36">
        <f>SUM(AM21:BB21)</f>
        <v>0</v>
      </c>
      <c r="BF21" s="36">
        <f t="shared" si="3"/>
        <v>0</v>
      </c>
    </row>
    <row r="22" spans="2:58" x14ac:dyDescent="0.25">
      <c r="B22" s="46" t="s">
        <v>39</v>
      </c>
      <c r="C22" s="47" t="s">
        <v>42</v>
      </c>
      <c r="D22" s="38" t="s">
        <v>23</v>
      </c>
      <c r="E22" s="39">
        <v>459579.99999999988</v>
      </c>
      <c r="F22" s="31">
        <v>0</v>
      </c>
      <c r="G22" s="32">
        <v>0</v>
      </c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I22" s="40">
        <f t="shared" si="0"/>
        <v>0</v>
      </c>
      <c r="AK22" s="40">
        <f t="shared" si="1"/>
        <v>459579.99999999988</v>
      </c>
      <c r="AL22" s="66" t="s">
        <v>72</v>
      </c>
      <c r="AM22" s="33"/>
      <c r="AN22" s="33"/>
      <c r="AO22" s="33"/>
      <c r="AP22" s="33"/>
      <c r="AQ22" s="33"/>
      <c r="AR22" s="33"/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D22" s="36">
        <f>SUM(AM22:BB22)</f>
        <v>0</v>
      </c>
      <c r="BF22" s="36">
        <f t="shared" si="3"/>
        <v>0</v>
      </c>
    </row>
    <row r="23" spans="2:58" x14ac:dyDescent="0.25">
      <c r="B23" s="37" t="s">
        <v>39</v>
      </c>
      <c r="C23" s="38" t="s">
        <v>41</v>
      </c>
      <c r="D23" s="38" t="s">
        <v>23</v>
      </c>
      <c r="E23" s="39">
        <v>459579.99999999988</v>
      </c>
      <c r="F23" s="31">
        <v>0</v>
      </c>
      <c r="G23" s="32">
        <v>0</v>
      </c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I23" s="40">
        <f t="shared" si="0"/>
        <v>0</v>
      </c>
      <c r="AK23" s="40">
        <f t="shared" si="1"/>
        <v>459579.99999999988</v>
      </c>
      <c r="AL23" s="66" t="s">
        <v>74</v>
      </c>
      <c r="AM23" s="33"/>
      <c r="AN23" s="33"/>
      <c r="AO23" s="33"/>
      <c r="AP23" s="33"/>
      <c r="AQ23" s="33"/>
      <c r="AR23" s="33"/>
      <c r="AS23" s="33">
        <v>0</v>
      </c>
      <c r="AT23" s="33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0</v>
      </c>
      <c r="BA23" s="33">
        <v>0</v>
      </c>
      <c r="BB23" s="33">
        <v>0</v>
      </c>
      <c r="BD23" s="36">
        <f>SUM(AM23:BB23)</f>
        <v>0</v>
      </c>
      <c r="BF23" s="36">
        <f t="shared" si="3"/>
        <v>0</v>
      </c>
    </row>
    <row r="24" spans="2:58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I24" s="40">
        <f t="shared" si="0"/>
        <v>0</v>
      </c>
      <c r="AK24" s="40">
        <f t="shared" si="1"/>
        <v>0</v>
      </c>
      <c r="AL24" s="66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D24" s="43"/>
      <c r="BF24" s="36">
        <f t="shared" si="3"/>
        <v>0</v>
      </c>
    </row>
    <row r="25" spans="2:58" ht="15" customHeight="1" x14ac:dyDescent="0.25">
      <c r="B25" s="27">
        <v>5</v>
      </c>
      <c r="C25" s="28" t="s">
        <v>28</v>
      </c>
      <c r="D25" s="29" t="s">
        <v>23</v>
      </c>
      <c r="E25" s="30">
        <v>14112.999999999995</v>
      </c>
      <c r="F25" s="31"/>
      <c r="G25" s="32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I25" s="48">
        <f t="shared" si="0"/>
        <v>0</v>
      </c>
      <c r="AJ25" s="18"/>
      <c r="AK25" s="35">
        <f t="shared" si="1"/>
        <v>14112.999999999995</v>
      </c>
      <c r="AL25" s="66"/>
      <c r="AM25" s="33"/>
      <c r="AN25" s="33"/>
      <c r="AO25" s="33"/>
      <c r="AP25" s="33"/>
      <c r="AQ25" s="33"/>
      <c r="AR25" s="33"/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D25" s="36">
        <f>SUM(AM25:BB25)</f>
        <v>0</v>
      </c>
      <c r="BE25" s="20"/>
      <c r="BF25" s="36">
        <f t="shared" si="3"/>
        <v>0</v>
      </c>
    </row>
    <row r="26" spans="2:58" ht="15.75" thickBot="1" x14ac:dyDescent="0.3">
      <c r="B26" s="49" t="s">
        <v>39</v>
      </c>
      <c r="C26" s="50" t="s">
        <v>47</v>
      </c>
      <c r="D26" s="50" t="s">
        <v>23</v>
      </c>
      <c r="E26" s="51">
        <v>14112.999999999995</v>
      </c>
      <c r="F26" s="52">
        <v>0</v>
      </c>
      <c r="G26" s="53">
        <v>0</v>
      </c>
      <c r="H26" s="40">
        <f>SUM(AM26:BB26)</f>
        <v>0</v>
      </c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I26" s="40">
        <f t="shared" si="0"/>
        <v>0</v>
      </c>
      <c r="AK26" s="40">
        <f t="shared" si="1"/>
        <v>14112.999999999995</v>
      </c>
      <c r="AL26" s="66" t="s">
        <v>73</v>
      </c>
      <c r="AM26" s="33"/>
      <c r="AN26" s="33"/>
      <c r="AO26" s="33"/>
      <c r="AP26" s="33"/>
      <c r="AQ26" s="33"/>
      <c r="AR26" s="33"/>
      <c r="AS26" s="33">
        <v>0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B26" s="33">
        <v>0</v>
      </c>
      <c r="BD26" s="36">
        <f>SUM(AM26:BB26)</f>
        <v>0</v>
      </c>
      <c r="BF26" s="36">
        <f t="shared" si="3"/>
        <v>0</v>
      </c>
    </row>
    <row r="27" spans="2:58" ht="15.75" thickBot="1" x14ac:dyDescent="0.3">
      <c r="B27" s="54"/>
      <c r="C27" s="55"/>
      <c r="D27" s="55"/>
      <c r="E27" s="55"/>
      <c r="F27" s="56" t="s">
        <v>21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</row>
    <row r="28" spans="2:58" x14ac:dyDescent="0.25">
      <c r="AL28" s="66" t="s">
        <v>65</v>
      </c>
      <c r="AM28" s="1">
        <f>SUMIF($AL$8:$AL$26,$AL28,AM$8:AM$26)</f>
        <v>0</v>
      </c>
      <c r="AN28" s="1">
        <f t="shared" ref="AN28:BB37" si="4">SUMIF($AL$8:$AL$26,$AL28,AN$8:AN$26)</f>
        <v>0</v>
      </c>
      <c r="AO28" s="1">
        <f t="shared" si="4"/>
        <v>0</v>
      </c>
      <c r="AP28" s="1">
        <f t="shared" si="4"/>
        <v>0</v>
      </c>
      <c r="AQ28" s="1">
        <f t="shared" si="4"/>
        <v>0</v>
      </c>
      <c r="AR28" s="1">
        <f t="shared" si="4"/>
        <v>0</v>
      </c>
      <c r="AS28" s="1">
        <f t="shared" si="4"/>
        <v>0</v>
      </c>
      <c r="AT28" s="1">
        <f t="shared" si="4"/>
        <v>0</v>
      </c>
      <c r="AU28" s="1">
        <f t="shared" si="4"/>
        <v>0</v>
      </c>
      <c r="AV28" s="1">
        <f t="shared" si="4"/>
        <v>0</v>
      </c>
      <c r="AW28" s="1">
        <f t="shared" si="4"/>
        <v>0</v>
      </c>
      <c r="AX28" s="1">
        <f t="shared" si="4"/>
        <v>0</v>
      </c>
      <c r="AY28" s="1">
        <f t="shared" si="4"/>
        <v>0</v>
      </c>
      <c r="AZ28" s="1">
        <f t="shared" si="4"/>
        <v>0</v>
      </c>
      <c r="BA28" s="1">
        <f t="shared" si="4"/>
        <v>0</v>
      </c>
      <c r="BB28" s="1">
        <f t="shared" si="4"/>
        <v>26.453571428571419</v>
      </c>
    </row>
    <row r="29" spans="2:58" x14ac:dyDescent="0.25">
      <c r="H29" s="40">
        <f>SUM(H8:H26)</f>
        <v>9163.2155062334314</v>
      </c>
      <c r="AL29" s="66" t="s">
        <v>66</v>
      </c>
      <c r="AM29" s="1">
        <f t="shared" ref="AM29:AM37" si="5">SUMIF($AL$8:$AL$26,$AL29,AM$8:AM$26)</f>
        <v>0</v>
      </c>
      <c r="AN29" s="1">
        <f t="shared" si="4"/>
        <v>0</v>
      </c>
      <c r="AO29" s="1">
        <f t="shared" si="4"/>
        <v>0</v>
      </c>
      <c r="AP29" s="1">
        <f t="shared" si="4"/>
        <v>0</v>
      </c>
      <c r="AQ29" s="1">
        <f t="shared" si="4"/>
        <v>0</v>
      </c>
      <c r="AR29" s="1">
        <f t="shared" si="4"/>
        <v>0</v>
      </c>
      <c r="AS29" s="1">
        <f t="shared" si="4"/>
        <v>1117.6119402985073</v>
      </c>
      <c r="AT29" s="1">
        <f t="shared" si="4"/>
        <v>6170.1522842639761</v>
      </c>
      <c r="AU29" s="1">
        <f t="shared" si="4"/>
        <v>0</v>
      </c>
      <c r="AV29" s="1">
        <f t="shared" si="4"/>
        <v>0</v>
      </c>
      <c r="AW29" s="1">
        <f t="shared" si="4"/>
        <v>0</v>
      </c>
      <c r="AX29" s="1">
        <f t="shared" si="4"/>
        <v>0</v>
      </c>
      <c r="AY29" s="1">
        <f t="shared" si="4"/>
        <v>0</v>
      </c>
      <c r="AZ29" s="1">
        <f t="shared" si="4"/>
        <v>0</v>
      </c>
      <c r="BA29" s="1">
        <f t="shared" si="4"/>
        <v>0</v>
      </c>
      <c r="BB29" s="1">
        <f t="shared" si="4"/>
        <v>1377.7040816326526</v>
      </c>
    </row>
    <row r="30" spans="2:58" x14ac:dyDescent="0.25">
      <c r="AL30" s="66" t="s">
        <v>67</v>
      </c>
      <c r="AM30" s="1">
        <f t="shared" si="5"/>
        <v>0</v>
      </c>
      <c r="AN30" s="1">
        <f t="shared" si="4"/>
        <v>0</v>
      </c>
      <c r="AO30" s="1">
        <f t="shared" si="4"/>
        <v>0</v>
      </c>
      <c r="AP30" s="1">
        <f t="shared" si="4"/>
        <v>0</v>
      </c>
      <c r="AQ30" s="1">
        <f t="shared" si="4"/>
        <v>0</v>
      </c>
      <c r="AR30" s="1">
        <f t="shared" si="4"/>
        <v>0</v>
      </c>
      <c r="AS30" s="1">
        <f t="shared" si="4"/>
        <v>0</v>
      </c>
      <c r="AT30" s="1">
        <f t="shared" si="4"/>
        <v>0</v>
      </c>
      <c r="AU30" s="1">
        <f t="shared" si="4"/>
        <v>0</v>
      </c>
      <c r="AV30" s="1">
        <f t="shared" si="4"/>
        <v>0</v>
      </c>
      <c r="AW30" s="1">
        <f t="shared" si="4"/>
        <v>0</v>
      </c>
      <c r="AX30" s="1">
        <f t="shared" si="4"/>
        <v>0</v>
      </c>
      <c r="AY30" s="1">
        <f t="shared" si="4"/>
        <v>0</v>
      </c>
      <c r="AZ30" s="1">
        <f t="shared" si="4"/>
        <v>0</v>
      </c>
      <c r="BA30" s="1">
        <f t="shared" si="4"/>
        <v>0</v>
      </c>
      <c r="BB30" s="1">
        <f t="shared" si="4"/>
        <v>26.453571428571419</v>
      </c>
    </row>
    <row r="31" spans="2:58" x14ac:dyDescent="0.25">
      <c r="I31" s="1" t="s">
        <v>29</v>
      </c>
      <c r="AL31" s="66" t="s">
        <v>68</v>
      </c>
      <c r="AM31" s="1">
        <f t="shared" si="5"/>
        <v>0</v>
      </c>
      <c r="AN31" s="1">
        <f t="shared" si="4"/>
        <v>0</v>
      </c>
      <c r="AO31" s="1">
        <f t="shared" si="4"/>
        <v>0</v>
      </c>
      <c r="AP31" s="1">
        <f t="shared" si="4"/>
        <v>0</v>
      </c>
      <c r="AQ31" s="1">
        <f t="shared" si="4"/>
        <v>0</v>
      </c>
      <c r="AR31" s="1">
        <f t="shared" si="4"/>
        <v>0</v>
      </c>
      <c r="AS31" s="1">
        <f t="shared" si="4"/>
        <v>50.406064913527644</v>
      </c>
      <c r="AT31" s="1">
        <f t="shared" si="4"/>
        <v>33.333333333333336</v>
      </c>
      <c r="AU31" s="1">
        <f t="shared" si="4"/>
        <v>0</v>
      </c>
      <c r="AV31" s="1">
        <f t="shared" si="4"/>
        <v>0</v>
      </c>
      <c r="AW31" s="1">
        <f t="shared" si="4"/>
        <v>0</v>
      </c>
      <c r="AX31" s="1">
        <f t="shared" si="4"/>
        <v>93.586695656306304</v>
      </c>
      <c r="AY31" s="1">
        <f t="shared" si="4"/>
        <v>17.03083989501318</v>
      </c>
      <c r="AZ31" s="1">
        <f t="shared" si="4"/>
        <v>30.309523809523725</v>
      </c>
      <c r="BA31" s="1">
        <f t="shared" si="4"/>
        <v>6.666666666666667</v>
      </c>
      <c r="BB31" s="1">
        <f t="shared" si="4"/>
        <v>0</v>
      </c>
    </row>
    <row r="32" spans="2:58" x14ac:dyDescent="0.25">
      <c r="AL32" s="66" t="s">
        <v>69</v>
      </c>
      <c r="AM32" s="1">
        <f t="shared" si="5"/>
        <v>0</v>
      </c>
      <c r="AN32" s="1">
        <f t="shared" si="4"/>
        <v>0</v>
      </c>
      <c r="AO32" s="1">
        <f t="shared" si="4"/>
        <v>0</v>
      </c>
      <c r="AP32" s="1">
        <f t="shared" si="4"/>
        <v>0</v>
      </c>
      <c r="AQ32" s="1">
        <f t="shared" si="4"/>
        <v>0</v>
      </c>
      <c r="AR32" s="1">
        <f t="shared" si="4"/>
        <v>0</v>
      </c>
      <c r="AS32" s="1">
        <f t="shared" si="4"/>
        <v>12.601516228381911</v>
      </c>
      <c r="AT32" s="1">
        <f t="shared" si="4"/>
        <v>8.3333333333333339</v>
      </c>
      <c r="AU32" s="1">
        <f t="shared" si="4"/>
        <v>0</v>
      </c>
      <c r="AV32" s="1">
        <f t="shared" si="4"/>
        <v>0</v>
      </c>
      <c r="AW32" s="1">
        <f t="shared" si="4"/>
        <v>0</v>
      </c>
      <c r="AX32" s="1">
        <f t="shared" si="4"/>
        <v>23.396673914076576</v>
      </c>
      <c r="AY32" s="1">
        <f t="shared" si="4"/>
        <v>4.2577099737532951</v>
      </c>
      <c r="AZ32" s="1">
        <f t="shared" si="4"/>
        <v>7.5773809523809312</v>
      </c>
      <c r="BA32" s="1">
        <f t="shared" si="4"/>
        <v>1.6666666666666667</v>
      </c>
      <c r="BB32" s="1">
        <f t="shared" si="4"/>
        <v>0</v>
      </c>
    </row>
    <row r="33" spans="9:54" x14ac:dyDescent="0.25">
      <c r="I33" s="1" t="s">
        <v>30</v>
      </c>
      <c r="AL33" s="66" t="s">
        <v>70</v>
      </c>
      <c r="AM33" s="1">
        <f t="shared" si="5"/>
        <v>0</v>
      </c>
      <c r="AN33" s="1">
        <f t="shared" si="4"/>
        <v>0</v>
      </c>
      <c r="AO33" s="1">
        <f t="shared" si="4"/>
        <v>0</v>
      </c>
      <c r="AP33" s="1">
        <f t="shared" si="4"/>
        <v>0</v>
      </c>
      <c r="AQ33" s="1">
        <f t="shared" si="4"/>
        <v>0</v>
      </c>
      <c r="AR33" s="1">
        <f t="shared" si="4"/>
        <v>0</v>
      </c>
      <c r="AS33" s="1">
        <f t="shared" si="4"/>
        <v>22.352238805970146</v>
      </c>
      <c r="AT33" s="1">
        <f t="shared" si="4"/>
        <v>123.40304568527952</v>
      </c>
      <c r="AU33" s="1">
        <f t="shared" si="4"/>
        <v>0</v>
      </c>
      <c r="AV33" s="1">
        <f t="shared" si="4"/>
        <v>0</v>
      </c>
      <c r="AW33" s="1">
        <f t="shared" si="4"/>
        <v>0</v>
      </c>
      <c r="AX33" s="1">
        <f t="shared" si="4"/>
        <v>0</v>
      </c>
      <c r="AY33" s="1">
        <f t="shared" si="4"/>
        <v>0</v>
      </c>
      <c r="AZ33" s="1">
        <f t="shared" si="4"/>
        <v>0</v>
      </c>
      <c r="BA33" s="1">
        <f t="shared" si="4"/>
        <v>0</v>
      </c>
      <c r="BB33" s="1">
        <f t="shared" si="4"/>
        <v>9.9183673469387745</v>
      </c>
    </row>
    <row r="34" spans="9:54" x14ac:dyDescent="0.25">
      <c r="AL34" s="66" t="s">
        <v>71</v>
      </c>
      <c r="AM34" s="1">
        <f t="shared" si="5"/>
        <v>0</v>
      </c>
      <c r="AN34" s="1">
        <f t="shared" si="4"/>
        <v>0</v>
      </c>
      <c r="AO34" s="1">
        <f t="shared" si="4"/>
        <v>0</v>
      </c>
      <c r="AP34" s="1">
        <f t="shared" si="4"/>
        <v>0</v>
      </c>
      <c r="AQ34" s="1">
        <f t="shared" si="4"/>
        <v>0</v>
      </c>
      <c r="AR34" s="1">
        <f t="shared" si="4"/>
        <v>0</v>
      </c>
      <c r="AS34" s="1">
        <f t="shared" si="4"/>
        <v>0</v>
      </c>
      <c r="AT34" s="1">
        <f t="shared" si="4"/>
        <v>0</v>
      </c>
      <c r="AU34" s="1">
        <f t="shared" si="4"/>
        <v>0</v>
      </c>
      <c r="AV34" s="1">
        <f t="shared" si="4"/>
        <v>0</v>
      </c>
      <c r="AW34" s="1">
        <f t="shared" si="4"/>
        <v>0</v>
      </c>
      <c r="AX34" s="1">
        <f t="shared" si="4"/>
        <v>0</v>
      </c>
      <c r="AY34" s="1">
        <f t="shared" si="4"/>
        <v>0</v>
      </c>
      <c r="AZ34" s="1">
        <f t="shared" si="4"/>
        <v>0</v>
      </c>
      <c r="BA34" s="1">
        <f t="shared" si="4"/>
        <v>0</v>
      </c>
      <c r="BB34" s="1">
        <f t="shared" si="4"/>
        <v>0</v>
      </c>
    </row>
    <row r="35" spans="9:54" x14ac:dyDescent="0.25">
      <c r="I35" s="1" t="s">
        <v>31</v>
      </c>
      <c r="AL35" s="66" t="s">
        <v>72</v>
      </c>
      <c r="AM35" s="1">
        <f t="shared" si="5"/>
        <v>0</v>
      </c>
      <c r="AN35" s="1">
        <f t="shared" si="4"/>
        <v>0</v>
      </c>
      <c r="AO35" s="1">
        <f t="shared" si="4"/>
        <v>0</v>
      </c>
      <c r="AP35" s="1">
        <f t="shared" si="4"/>
        <v>0</v>
      </c>
      <c r="AQ35" s="1">
        <f t="shared" si="4"/>
        <v>0</v>
      </c>
      <c r="AR35" s="1">
        <f t="shared" si="4"/>
        <v>0</v>
      </c>
      <c r="AS35" s="1">
        <f t="shared" si="4"/>
        <v>0</v>
      </c>
      <c r="AT35" s="1">
        <f t="shared" si="4"/>
        <v>0</v>
      </c>
      <c r="AU35" s="1">
        <f t="shared" si="4"/>
        <v>0</v>
      </c>
      <c r="AV35" s="1">
        <f t="shared" si="4"/>
        <v>0</v>
      </c>
      <c r="AW35" s="1">
        <f t="shared" si="4"/>
        <v>0</v>
      </c>
      <c r="AX35" s="1">
        <f t="shared" si="4"/>
        <v>0</v>
      </c>
      <c r="AY35" s="1">
        <f t="shared" si="4"/>
        <v>0</v>
      </c>
      <c r="AZ35" s="1">
        <f t="shared" si="4"/>
        <v>0</v>
      </c>
      <c r="BA35" s="1">
        <f t="shared" si="4"/>
        <v>0</v>
      </c>
      <c r="BB35" s="1">
        <f t="shared" si="4"/>
        <v>0</v>
      </c>
    </row>
    <row r="36" spans="9:54" x14ac:dyDescent="0.25">
      <c r="I36" s="1" t="s">
        <v>32</v>
      </c>
      <c r="AL36" s="66" t="s">
        <v>74</v>
      </c>
      <c r="AM36" s="1">
        <f t="shared" si="5"/>
        <v>0</v>
      </c>
      <c r="AN36" s="1">
        <f t="shared" si="4"/>
        <v>0</v>
      </c>
      <c r="AO36" s="1">
        <f t="shared" si="4"/>
        <v>0</v>
      </c>
      <c r="AP36" s="1">
        <f t="shared" si="4"/>
        <v>0</v>
      </c>
      <c r="AQ36" s="1">
        <f t="shared" si="4"/>
        <v>0</v>
      </c>
      <c r="AR36" s="1">
        <f t="shared" si="4"/>
        <v>0</v>
      </c>
      <c r="AS36" s="1">
        <f t="shared" si="4"/>
        <v>0</v>
      </c>
      <c r="AT36" s="1">
        <f t="shared" si="4"/>
        <v>0</v>
      </c>
      <c r="AU36" s="1">
        <f t="shared" si="4"/>
        <v>0</v>
      </c>
      <c r="AV36" s="1">
        <f t="shared" si="4"/>
        <v>0</v>
      </c>
      <c r="AW36" s="1">
        <f t="shared" si="4"/>
        <v>0</v>
      </c>
      <c r="AX36" s="1">
        <f t="shared" si="4"/>
        <v>0</v>
      </c>
      <c r="AY36" s="1">
        <f t="shared" si="4"/>
        <v>0</v>
      </c>
      <c r="AZ36" s="1">
        <f t="shared" si="4"/>
        <v>0</v>
      </c>
      <c r="BA36" s="1">
        <f t="shared" si="4"/>
        <v>0</v>
      </c>
      <c r="BB36" s="1">
        <f t="shared" si="4"/>
        <v>0</v>
      </c>
    </row>
    <row r="37" spans="9:54" x14ac:dyDescent="0.25">
      <c r="AL37" s="66" t="s">
        <v>73</v>
      </c>
      <c r="AM37" s="1">
        <f t="shared" si="5"/>
        <v>0</v>
      </c>
      <c r="AN37" s="1">
        <f t="shared" si="4"/>
        <v>0</v>
      </c>
      <c r="AO37" s="1">
        <f t="shared" si="4"/>
        <v>0</v>
      </c>
      <c r="AP37" s="1">
        <f t="shared" si="4"/>
        <v>0</v>
      </c>
      <c r="AQ37" s="1">
        <f t="shared" si="4"/>
        <v>0</v>
      </c>
      <c r="AR37" s="1">
        <f t="shared" si="4"/>
        <v>0</v>
      </c>
      <c r="AS37" s="1">
        <f t="shared" si="4"/>
        <v>0</v>
      </c>
      <c r="AT37" s="1">
        <f t="shared" si="4"/>
        <v>0</v>
      </c>
      <c r="AU37" s="1">
        <f t="shared" si="4"/>
        <v>0</v>
      </c>
      <c r="AV37" s="1">
        <f t="shared" si="4"/>
        <v>0</v>
      </c>
      <c r="AW37" s="1">
        <f t="shared" si="4"/>
        <v>0</v>
      </c>
      <c r="AX37" s="1">
        <f t="shared" si="4"/>
        <v>0</v>
      </c>
      <c r="AY37" s="1">
        <f t="shared" si="4"/>
        <v>0</v>
      </c>
      <c r="AZ37" s="1">
        <f t="shared" si="4"/>
        <v>0</v>
      </c>
      <c r="BA37" s="1">
        <f t="shared" si="4"/>
        <v>0</v>
      </c>
      <c r="BB37" s="1">
        <f t="shared" si="4"/>
        <v>0</v>
      </c>
    </row>
    <row r="38" spans="9:54" x14ac:dyDescent="0.25">
      <c r="I38" s="1" t="s">
        <v>33</v>
      </c>
    </row>
    <row r="42" spans="9:54" x14ac:dyDescent="0.25">
      <c r="I42" s="1" t="s">
        <v>34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T42"/>
  <sheetViews>
    <sheetView showGridLines="0" topLeftCell="G19" zoomScale="85" zoomScaleNormal="85" workbookViewId="0">
      <selection activeCell="AS8" sqref="AS8:AS37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8" max="8" width="11.5703125" bestFit="1" customWidth="1"/>
    <col min="9" max="40" width="11.7109375" style="1" hidden="1" customWidth="1" outlineLevel="1"/>
    <col min="41" max="41" width="9.140625" hidden="1" customWidth="1" outlineLevel="1"/>
    <col min="42" max="42" width="11.5703125" hidden="1" customWidth="1" outlineLevel="1"/>
    <col min="43" max="43" width="9.140625" hidden="1" customWidth="1" outlineLevel="1"/>
    <col min="44" max="44" width="11.5703125" hidden="1" customWidth="1" outlineLevel="1"/>
    <col min="45" max="45" width="9.140625" collapsed="1"/>
    <col min="46" max="68" width="11.7109375" style="1" customWidth="1" outlineLevel="1"/>
    <col min="69" max="69" width="9.140625" style="1"/>
    <col min="70" max="70" width="11.5703125" style="1" bestFit="1" customWidth="1"/>
    <col min="71" max="71" width="9.140625" style="1"/>
    <col min="72" max="72" width="9.5703125" style="1" bestFit="1" customWidth="1"/>
    <col min="73" max="16384" width="9.140625" style="1"/>
  </cols>
  <sheetData>
    <row r="1" spans="1:72" ht="15.75" thickBot="1" x14ac:dyDescent="0.3"/>
    <row r="2" spans="1:72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10</v>
      </c>
      <c r="J2" s="4" t="s">
        <v>10</v>
      </c>
      <c r="K2" s="4" t="s">
        <v>10</v>
      </c>
      <c r="L2" s="4" t="s">
        <v>10</v>
      </c>
      <c r="M2" s="4" t="s">
        <v>10</v>
      </c>
      <c r="N2" s="4" t="s">
        <v>10</v>
      </c>
      <c r="O2" s="4" t="s">
        <v>10</v>
      </c>
      <c r="P2" s="4" t="s">
        <v>10</v>
      </c>
      <c r="Q2" s="4" t="s">
        <v>10</v>
      </c>
      <c r="R2" s="4" t="s">
        <v>10</v>
      </c>
      <c r="S2" s="4" t="s">
        <v>10</v>
      </c>
      <c r="T2" s="4" t="s">
        <v>10</v>
      </c>
      <c r="U2" s="4" t="s">
        <v>10</v>
      </c>
      <c r="V2" s="4" t="s">
        <v>10</v>
      </c>
      <c r="W2" s="4" t="s">
        <v>10</v>
      </c>
      <c r="X2" s="4" t="s">
        <v>10</v>
      </c>
      <c r="Y2" s="4" t="s">
        <v>10</v>
      </c>
      <c r="Z2" s="4" t="s">
        <v>10</v>
      </c>
      <c r="AA2" s="4" t="s">
        <v>10</v>
      </c>
      <c r="AB2" s="4" t="s">
        <v>10</v>
      </c>
      <c r="AC2" s="4" t="s">
        <v>10</v>
      </c>
      <c r="AD2" s="4" t="s">
        <v>10</v>
      </c>
      <c r="AE2" s="4" t="s">
        <v>10</v>
      </c>
      <c r="AF2" s="4" t="s">
        <v>10</v>
      </c>
      <c r="AG2" s="4" t="s">
        <v>10</v>
      </c>
      <c r="AH2" s="4" t="s">
        <v>10</v>
      </c>
      <c r="AI2" s="4" t="s">
        <v>10</v>
      </c>
      <c r="AJ2" s="4" t="s">
        <v>10</v>
      </c>
      <c r="AK2" s="4" t="s">
        <v>10</v>
      </c>
      <c r="AL2" s="4" t="s">
        <v>10</v>
      </c>
      <c r="AM2" s="4" t="s">
        <v>10</v>
      </c>
      <c r="AN2" s="4" t="s">
        <v>10</v>
      </c>
      <c r="AO2" s="2"/>
      <c r="AP2" s="5"/>
      <c r="AQ2" s="2"/>
      <c r="AR2" s="2"/>
      <c r="AS2" s="2"/>
      <c r="AT2" s="4" t="s">
        <v>0</v>
      </c>
      <c r="AU2" s="4" t="s">
        <v>0</v>
      </c>
      <c r="AV2" s="4" t="s">
        <v>0</v>
      </c>
      <c r="AW2" s="4" t="s">
        <v>0</v>
      </c>
      <c r="AX2" s="4" t="s">
        <v>0</v>
      </c>
      <c r="AY2" s="4" t="s">
        <v>0</v>
      </c>
      <c r="AZ2" s="4" t="s">
        <v>0</v>
      </c>
      <c r="BA2" s="4" t="s">
        <v>0</v>
      </c>
      <c r="BB2" s="4" t="s">
        <v>0</v>
      </c>
      <c r="BC2" s="4" t="s">
        <v>0</v>
      </c>
      <c r="BD2" s="4" t="s">
        <v>0</v>
      </c>
      <c r="BE2" s="4" t="s">
        <v>0</v>
      </c>
      <c r="BF2" s="4" t="s">
        <v>0</v>
      </c>
      <c r="BG2" s="4" t="s">
        <v>0</v>
      </c>
      <c r="BH2" s="4" t="s">
        <v>0</v>
      </c>
      <c r="BI2" s="4" t="s">
        <v>0</v>
      </c>
      <c r="BJ2" s="4" t="s">
        <v>0</v>
      </c>
      <c r="BK2" s="4" t="s">
        <v>0</v>
      </c>
      <c r="BL2" s="4" t="s">
        <v>0</v>
      </c>
      <c r="BM2" s="4" t="s">
        <v>0</v>
      </c>
      <c r="BN2" s="4" t="s">
        <v>0</v>
      </c>
      <c r="BO2" s="4" t="s">
        <v>0</v>
      </c>
      <c r="BP2" s="4" t="s">
        <v>0</v>
      </c>
    </row>
    <row r="3" spans="1:72" s="11" customFormat="1" ht="19.5" thickBot="1" x14ac:dyDescent="0.35">
      <c r="A3" s="7"/>
      <c r="B3" s="8" t="s">
        <v>11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4">
        <v>18</v>
      </c>
      <c r="AA3" s="4">
        <v>19</v>
      </c>
      <c r="AB3" s="4">
        <v>20</v>
      </c>
      <c r="AC3" s="4">
        <v>21</v>
      </c>
      <c r="AD3" s="4">
        <v>22</v>
      </c>
      <c r="AE3" s="4">
        <v>23</v>
      </c>
      <c r="AF3" s="4">
        <v>24</v>
      </c>
      <c r="AG3" s="4">
        <v>25</v>
      </c>
      <c r="AH3" s="4">
        <v>26</v>
      </c>
      <c r="AI3" s="4">
        <v>27</v>
      </c>
      <c r="AJ3" s="4">
        <v>28</v>
      </c>
      <c r="AK3" s="4">
        <v>29</v>
      </c>
      <c r="AL3" s="4">
        <v>30</v>
      </c>
      <c r="AM3" s="4">
        <v>31</v>
      </c>
      <c r="AN3" s="4">
        <v>32</v>
      </c>
      <c r="AO3" s="7"/>
      <c r="AP3" s="5"/>
      <c r="AQ3" s="7"/>
      <c r="AR3" s="7"/>
      <c r="AS3" s="7"/>
      <c r="AT3" s="4">
        <v>1</v>
      </c>
      <c r="AU3" s="4">
        <v>2</v>
      </c>
      <c r="AV3" s="4">
        <v>3</v>
      </c>
      <c r="AW3" s="4">
        <v>4</v>
      </c>
      <c r="AX3" s="4">
        <v>5</v>
      </c>
      <c r="AY3" s="4">
        <v>6</v>
      </c>
      <c r="AZ3" s="4">
        <v>7</v>
      </c>
      <c r="BA3" s="4">
        <v>8</v>
      </c>
      <c r="BB3" s="4">
        <v>9</v>
      </c>
      <c r="BC3" s="4">
        <v>10</v>
      </c>
      <c r="BD3" s="4">
        <v>11</v>
      </c>
      <c r="BE3" s="4">
        <v>12</v>
      </c>
      <c r="BF3" s="4">
        <v>13</v>
      </c>
      <c r="BG3" s="4">
        <v>14</v>
      </c>
      <c r="BH3" s="4">
        <v>15</v>
      </c>
      <c r="BI3" s="4">
        <v>16</v>
      </c>
      <c r="BJ3" s="4">
        <v>17</v>
      </c>
      <c r="BK3" s="4">
        <v>18</v>
      </c>
      <c r="BL3" s="4">
        <v>19</v>
      </c>
      <c r="BM3" s="4">
        <v>20</v>
      </c>
      <c r="BN3" s="4">
        <v>21</v>
      </c>
      <c r="BO3" s="4">
        <v>22</v>
      </c>
      <c r="BP3" s="4">
        <v>23</v>
      </c>
    </row>
    <row r="4" spans="1:72" s="11" customFormat="1" ht="19.5" thickBot="1" x14ac:dyDescent="0.35">
      <c r="A4" s="7"/>
      <c r="B4" s="8" t="s">
        <v>12</v>
      </c>
      <c r="C4" s="9"/>
      <c r="D4" s="9"/>
      <c r="E4" s="9"/>
      <c r="F4" s="9"/>
      <c r="G4" s="10"/>
      <c r="H4" s="7"/>
      <c r="I4" s="12" t="s">
        <v>48</v>
      </c>
      <c r="J4" s="12" t="s">
        <v>48</v>
      </c>
      <c r="K4" s="12" t="s">
        <v>29</v>
      </c>
      <c r="L4" s="12" t="s">
        <v>29</v>
      </c>
      <c r="M4" s="12" t="s">
        <v>30</v>
      </c>
      <c r="N4" s="12" t="s">
        <v>31</v>
      </c>
      <c r="O4" s="12" t="s">
        <v>31</v>
      </c>
      <c r="P4" s="12" t="s">
        <v>32</v>
      </c>
      <c r="Q4" s="12" t="s">
        <v>49</v>
      </c>
      <c r="R4" s="12" t="s">
        <v>33</v>
      </c>
      <c r="S4" s="12" t="s">
        <v>33</v>
      </c>
      <c r="T4" s="12" t="s">
        <v>50</v>
      </c>
      <c r="U4" s="12" t="s">
        <v>50</v>
      </c>
      <c r="V4" s="12" t="s">
        <v>34</v>
      </c>
      <c r="W4" s="12" t="s">
        <v>51</v>
      </c>
      <c r="X4" s="12" t="s">
        <v>51</v>
      </c>
      <c r="Y4" s="12" t="s">
        <v>52</v>
      </c>
      <c r="Z4" s="12" t="s">
        <v>52</v>
      </c>
      <c r="AA4" s="12" t="s">
        <v>53</v>
      </c>
      <c r="AB4" s="12" t="s">
        <v>54</v>
      </c>
      <c r="AC4" s="12" t="s">
        <v>55</v>
      </c>
      <c r="AD4" s="12" t="s">
        <v>56</v>
      </c>
      <c r="AE4" s="12" t="s">
        <v>57</v>
      </c>
      <c r="AF4" s="12" t="s">
        <v>58</v>
      </c>
      <c r="AG4" s="12" t="s">
        <v>58</v>
      </c>
      <c r="AH4" s="12" t="s">
        <v>59</v>
      </c>
      <c r="AI4" s="12" t="s">
        <v>60</v>
      </c>
      <c r="AJ4" s="12" t="s">
        <v>61</v>
      </c>
      <c r="AK4" s="12" t="s">
        <v>62</v>
      </c>
      <c r="AL4" s="12" t="s">
        <v>62</v>
      </c>
      <c r="AM4" s="12" t="s">
        <v>63</v>
      </c>
      <c r="AN4" s="12" t="s">
        <v>64</v>
      </c>
      <c r="AO4" s="7"/>
      <c r="AP4" s="5"/>
      <c r="AQ4" s="7"/>
      <c r="AR4" s="7"/>
      <c r="AS4" s="7"/>
      <c r="AT4" s="13" t="s">
        <v>48</v>
      </c>
      <c r="AU4" s="13" t="s">
        <v>29</v>
      </c>
      <c r="AV4" s="13" t="s">
        <v>30</v>
      </c>
      <c r="AW4" s="13" t="s">
        <v>31</v>
      </c>
      <c r="AX4" s="13" t="s">
        <v>32</v>
      </c>
      <c r="AY4" s="13" t="s">
        <v>49</v>
      </c>
      <c r="AZ4" s="13" t="s">
        <v>33</v>
      </c>
      <c r="BA4" s="13" t="s">
        <v>50</v>
      </c>
      <c r="BB4" s="13" t="s">
        <v>34</v>
      </c>
      <c r="BC4" s="13" t="s">
        <v>51</v>
      </c>
      <c r="BD4" s="13" t="s">
        <v>52</v>
      </c>
      <c r="BE4" s="13" t="s">
        <v>53</v>
      </c>
      <c r="BF4" s="13" t="s">
        <v>54</v>
      </c>
      <c r="BG4" s="13" t="s">
        <v>55</v>
      </c>
      <c r="BH4" s="13" t="s">
        <v>56</v>
      </c>
      <c r="BI4" s="13" t="s">
        <v>57</v>
      </c>
      <c r="BJ4" s="13" t="s">
        <v>58</v>
      </c>
      <c r="BK4" s="13" t="s">
        <v>59</v>
      </c>
      <c r="BL4" s="13" t="s">
        <v>60</v>
      </c>
      <c r="BM4" s="13" t="s">
        <v>61</v>
      </c>
      <c r="BN4" s="13" t="s">
        <v>62</v>
      </c>
      <c r="BO4" s="13" t="s">
        <v>63</v>
      </c>
      <c r="BP4" s="13" t="s">
        <v>64</v>
      </c>
    </row>
    <row r="5" spans="1:72" x14ac:dyDescent="0.25">
      <c r="B5" s="14" t="s">
        <v>13</v>
      </c>
      <c r="C5" s="15" t="s">
        <v>14</v>
      </c>
      <c r="D5" s="15" t="s">
        <v>15</v>
      </c>
      <c r="E5" s="15" t="s">
        <v>16</v>
      </c>
      <c r="F5" s="15" t="s">
        <v>17</v>
      </c>
      <c r="G5" s="16" t="s">
        <v>18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P5" s="5" t="s">
        <v>19</v>
      </c>
      <c r="AQ5" s="18"/>
      <c r="AR5" s="18" t="s">
        <v>20</v>
      </c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R5" s="19" t="s">
        <v>21</v>
      </c>
      <c r="BS5" s="20"/>
      <c r="BT5" s="20" t="s">
        <v>20</v>
      </c>
    </row>
    <row r="6" spans="1:72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</row>
    <row r="7" spans="1:72" ht="15" customHeight="1" x14ac:dyDescent="0.25">
      <c r="B7" s="27">
        <v>1</v>
      </c>
      <c r="C7" s="28" t="s">
        <v>22</v>
      </c>
      <c r="D7" s="29" t="s">
        <v>23</v>
      </c>
      <c r="E7" s="30">
        <v>25721.029864696924</v>
      </c>
      <c r="F7" s="31"/>
      <c r="G7" s="32"/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54.972875226039775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31.999999999996362</v>
      </c>
      <c r="AA7" s="33">
        <v>0</v>
      </c>
      <c r="AB7" s="33">
        <v>0</v>
      </c>
      <c r="AC7" s="33">
        <v>0</v>
      </c>
      <c r="AD7" s="33">
        <v>0</v>
      </c>
      <c r="AE7" s="33">
        <v>0</v>
      </c>
      <c r="AF7" s="33">
        <v>0</v>
      </c>
      <c r="AG7" s="33">
        <v>0</v>
      </c>
      <c r="AH7" s="33">
        <v>0</v>
      </c>
      <c r="AI7" s="33">
        <v>0</v>
      </c>
      <c r="AJ7" s="33">
        <v>0</v>
      </c>
      <c r="AK7" s="33">
        <v>0</v>
      </c>
      <c r="AL7" s="33">
        <v>0</v>
      </c>
      <c r="AM7" s="33">
        <v>0</v>
      </c>
      <c r="AN7" s="33">
        <v>0</v>
      </c>
      <c r="AP7" s="34">
        <f t="shared" ref="AP7:AP26" si="0">SUM(I7:AN7)</f>
        <v>86.972875226036138</v>
      </c>
      <c r="AQ7" s="18"/>
      <c r="AR7" s="35">
        <f t="shared" ref="AR7:AR26" si="1">E7-AP7</f>
        <v>25634.05698947089</v>
      </c>
      <c r="AT7" s="33">
        <v>0</v>
      </c>
      <c r="AU7" s="33">
        <v>0</v>
      </c>
      <c r="AV7" s="33">
        <v>0</v>
      </c>
      <c r="AW7" s="33">
        <v>54.972875226039775</v>
      </c>
      <c r="AX7" s="33">
        <v>0</v>
      </c>
      <c r="AY7" s="33">
        <v>0</v>
      </c>
      <c r="AZ7" s="33">
        <v>0</v>
      </c>
      <c r="BA7" s="33">
        <v>0</v>
      </c>
      <c r="BB7" s="33">
        <v>0</v>
      </c>
      <c r="BC7" s="33">
        <v>0</v>
      </c>
      <c r="BD7" s="33">
        <v>31.999999999996362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3">
        <v>0</v>
      </c>
      <c r="BL7" s="33">
        <v>0</v>
      </c>
      <c r="BM7" s="33">
        <v>0</v>
      </c>
      <c r="BN7" s="33">
        <v>0</v>
      </c>
      <c r="BO7" s="33">
        <v>0</v>
      </c>
      <c r="BP7" s="33">
        <v>0</v>
      </c>
      <c r="BR7" s="36">
        <f t="shared" ref="BR7:BR14" si="2">SUM(AT7:BP7)</f>
        <v>86.972875226036138</v>
      </c>
      <c r="BS7" s="20"/>
      <c r="BT7" s="36">
        <f t="shared" ref="BT7:BT26" si="3">BR7-AP7</f>
        <v>0</v>
      </c>
    </row>
    <row r="8" spans="1:72" x14ac:dyDescent="0.25">
      <c r="B8" s="37" t="s">
        <v>35</v>
      </c>
      <c r="C8" s="38" t="s">
        <v>36</v>
      </c>
      <c r="D8" s="38" t="s">
        <v>24</v>
      </c>
      <c r="E8" s="39">
        <v>771.63089594090775</v>
      </c>
      <c r="F8" s="31">
        <v>0</v>
      </c>
      <c r="G8" s="32">
        <v>0</v>
      </c>
      <c r="H8" s="40">
        <f>SUM(AT8:BP10)</f>
        <v>92.19124773959831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1.6491862567811932</v>
      </c>
      <c r="O8" s="33">
        <v>0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</v>
      </c>
      <c r="Z8" s="33">
        <v>0.95999999999989083</v>
      </c>
      <c r="AA8" s="33">
        <v>0</v>
      </c>
      <c r="AB8" s="33">
        <v>0</v>
      </c>
      <c r="AC8" s="33">
        <v>0</v>
      </c>
      <c r="AD8" s="33">
        <v>0</v>
      </c>
      <c r="AE8" s="33">
        <v>0</v>
      </c>
      <c r="AF8" s="33">
        <v>0</v>
      </c>
      <c r="AG8" s="33">
        <v>0</v>
      </c>
      <c r="AH8" s="33">
        <v>0</v>
      </c>
      <c r="AI8" s="33">
        <v>0</v>
      </c>
      <c r="AJ8" s="33">
        <v>0</v>
      </c>
      <c r="AK8" s="33">
        <v>0</v>
      </c>
      <c r="AL8" s="33">
        <v>0</v>
      </c>
      <c r="AM8" s="33">
        <v>0</v>
      </c>
      <c r="AN8" s="33">
        <v>0</v>
      </c>
      <c r="AP8" s="40">
        <f t="shared" si="0"/>
        <v>2.6091862567810842</v>
      </c>
      <c r="AR8" s="40">
        <f t="shared" si="1"/>
        <v>769.02170968412668</v>
      </c>
      <c r="AS8" s="66" t="s">
        <v>65</v>
      </c>
      <c r="AT8" s="33">
        <v>0</v>
      </c>
      <c r="AU8" s="33">
        <v>0</v>
      </c>
      <c r="AV8" s="33">
        <v>0</v>
      </c>
      <c r="AW8" s="33">
        <v>1.6491862567811932</v>
      </c>
      <c r="AX8" s="33">
        <v>0</v>
      </c>
      <c r="AY8" s="33">
        <v>0</v>
      </c>
      <c r="AZ8" s="33">
        <v>0</v>
      </c>
      <c r="BA8" s="33">
        <v>0</v>
      </c>
      <c r="BB8" s="33">
        <v>0</v>
      </c>
      <c r="BC8" s="33">
        <v>0</v>
      </c>
      <c r="BD8" s="33">
        <v>0.95999999999989083</v>
      </c>
      <c r="BE8" s="33">
        <v>0</v>
      </c>
      <c r="BF8" s="33">
        <v>0</v>
      </c>
      <c r="BG8" s="33">
        <v>0</v>
      </c>
      <c r="BH8" s="33">
        <v>0</v>
      </c>
      <c r="BI8" s="33">
        <v>0</v>
      </c>
      <c r="BJ8" s="33">
        <v>0</v>
      </c>
      <c r="BK8" s="33">
        <v>0</v>
      </c>
      <c r="BL8" s="33">
        <v>0</v>
      </c>
      <c r="BM8" s="33">
        <v>0</v>
      </c>
      <c r="BN8" s="33">
        <v>0</v>
      </c>
      <c r="BO8" s="33">
        <v>0</v>
      </c>
      <c r="BP8" s="33">
        <v>0</v>
      </c>
      <c r="BR8" s="36">
        <f t="shared" si="2"/>
        <v>2.6091862567810842</v>
      </c>
      <c r="BT8" s="36">
        <f t="shared" si="3"/>
        <v>0</v>
      </c>
    </row>
    <row r="9" spans="1:72" x14ac:dyDescent="0.25">
      <c r="B9" s="37" t="s">
        <v>39</v>
      </c>
      <c r="C9" s="38" t="s">
        <v>42</v>
      </c>
      <c r="D9" s="38" t="s">
        <v>23</v>
      </c>
      <c r="E9" s="39">
        <v>25721.029864696924</v>
      </c>
      <c r="F9" s="31">
        <v>0</v>
      </c>
      <c r="G9" s="32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54.972875226039775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31.999999999996362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P9" s="40">
        <f t="shared" si="0"/>
        <v>86.972875226036138</v>
      </c>
      <c r="AR9" s="40">
        <f t="shared" si="1"/>
        <v>25634.05698947089</v>
      </c>
      <c r="AS9" s="66" t="s">
        <v>66</v>
      </c>
      <c r="AT9" s="33">
        <v>0</v>
      </c>
      <c r="AU9" s="33">
        <v>0</v>
      </c>
      <c r="AV9" s="33">
        <v>0</v>
      </c>
      <c r="AW9" s="33">
        <v>54.972875226039775</v>
      </c>
      <c r="AX9" s="33">
        <v>0</v>
      </c>
      <c r="AY9" s="33">
        <v>0</v>
      </c>
      <c r="AZ9" s="33">
        <v>0</v>
      </c>
      <c r="BA9" s="33">
        <v>0</v>
      </c>
      <c r="BB9" s="33">
        <v>0</v>
      </c>
      <c r="BC9" s="33">
        <v>0</v>
      </c>
      <c r="BD9" s="33">
        <v>31.999999999996362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3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R9" s="36">
        <f t="shared" si="2"/>
        <v>86.972875226036138</v>
      </c>
      <c r="BT9" s="36">
        <f t="shared" si="3"/>
        <v>0</v>
      </c>
    </row>
    <row r="10" spans="1:72" x14ac:dyDescent="0.25">
      <c r="B10" s="37" t="s">
        <v>37</v>
      </c>
      <c r="C10" s="38" t="s">
        <v>38</v>
      </c>
      <c r="D10" s="38" t="s">
        <v>24</v>
      </c>
      <c r="E10" s="39">
        <v>771.63089594090775</v>
      </c>
      <c r="F10" s="31">
        <v>0</v>
      </c>
      <c r="G10" s="32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1.6491862567811932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0.95999999999989083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P10" s="40">
        <f t="shared" si="0"/>
        <v>2.6091862567810842</v>
      </c>
      <c r="AR10" s="40">
        <f t="shared" si="1"/>
        <v>769.02170968412668</v>
      </c>
      <c r="AS10" s="66" t="s">
        <v>67</v>
      </c>
      <c r="AT10" s="33">
        <v>0</v>
      </c>
      <c r="AU10" s="33">
        <v>0</v>
      </c>
      <c r="AV10" s="33">
        <v>0</v>
      </c>
      <c r="AW10" s="33">
        <v>1.6491862567811932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0.95999999999989083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3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R10" s="36">
        <f t="shared" si="2"/>
        <v>2.6091862567810842</v>
      </c>
      <c r="BT10" s="36">
        <f t="shared" si="3"/>
        <v>0</v>
      </c>
    </row>
    <row r="11" spans="1:72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P11" s="40">
        <f t="shared" si="0"/>
        <v>0</v>
      </c>
      <c r="AR11" s="40">
        <f t="shared" si="1"/>
        <v>0</v>
      </c>
      <c r="AS11" s="66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R11" s="36">
        <f t="shared" si="2"/>
        <v>0</v>
      </c>
      <c r="BT11" s="36">
        <f t="shared" si="3"/>
        <v>0</v>
      </c>
    </row>
    <row r="12" spans="1:72" ht="15" customHeight="1" x14ac:dyDescent="0.25">
      <c r="B12" s="27">
        <v>2</v>
      </c>
      <c r="C12" s="28" t="s">
        <v>25</v>
      </c>
      <c r="D12" s="29" t="s">
        <v>23</v>
      </c>
      <c r="E12" s="30">
        <v>1136.5502770650301</v>
      </c>
      <c r="F12" s="31"/>
      <c r="G12" s="32"/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13.633744637095344</v>
      </c>
      <c r="O12" s="33">
        <v>3.3333333333333321</v>
      </c>
      <c r="P12" s="33">
        <v>27.365661861074717</v>
      </c>
      <c r="Q12" s="33">
        <v>13.650629075726474</v>
      </c>
      <c r="R12" s="33">
        <v>3.4205231388329977</v>
      </c>
      <c r="S12" s="33">
        <v>3.4245660881174884</v>
      </c>
      <c r="T12" s="33">
        <v>6.8681318681318668</v>
      </c>
      <c r="U12" s="33">
        <v>0</v>
      </c>
      <c r="V12" s="33">
        <v>6.8688845401174108</v>
      </c>
      <c r="W12" s="33">
        <v>16.962152365781904</v>
      </c>
      <c r="X12" s="33">
        <v>27.142857142857125</v>
      </c>
      <c r="Y12" s="33">
        <v>20.38095238095238</v>
      </c>
      <c r="Z12" s="33">
        <v>6.7452612112806412</v>
      </c>
      <c r="AA12" s="33">
        <v>3.3402203856749275</v>
      </c>
      <c r="AB12" s="33">
        <v>3.4438775510204076</v>
      </c>
      <c r="AC12" s="33">
        <v>0</v>
      </c>
      <c r="AD12" s="33">
        <v>27.012763868433971</v>
      </c>
      <c r="AE12" s="33">
        <v>10.446428571428434</v>
      </c>
      <c r="AF12" s="33">
        <v>129.5460639210639</v>
      </c>
      <c r="AG12" s="33">
        <v>17.053094626624038</v>
      </c>
      <c r="AH12" s="33">
        <v>0</v>
      </c>
      <c r="AI12" s="33">
        <v>3.333333333333341</v>
      </c>
      <c r="AJ12" s="33">
        <v>0</v>
      </c>
      <c r="AK12" s="33">
        <v>3.4340659340659334</v>
      </c>
      <c r="AL12" s="33">
        <v>0</v>
      </c>
      <c r="AM12" s="33">
        <v>6.7690677966101802</v>
      </c>
      <c r="AN12" s="33">
        <v>3.4239130434782581</v>
      </c>
      <c r="AP12" s="41">
        <f t="shared" si="0"/>
        <v>357.59952667503507</v>
      </c>
      <c r="AQ12" s="18"/>
      <c r="AR12" s="35">
        <f t="shared" si="1"/>
        <v>778.95075038999494</v>
      </c>
      <c r="AS12" s="66"/>
      <c r="AT12" s="33">
        <v>0</v>
      </c>
      <c r="AU12" s="33">
        <v>0</v>
      </c>
      <c r="AV12" s="33">
        <v>0</v>
      </c>
      <c r="AW12" s="33">
        <v>16.967077970428676</v>
      </c>
      <c r="AX12" s="33">
        <v>27.365661861074717</v>
      </c>
      <c r="AY12" s="33">
        <v>13.650629075726474</v>
      </c>
      <c r="AZ12" s="33">
        <v>6.8450892269504866</v>
      </c>
      <c r="BA12" s="33">
        <v>6.8681318681318668</v>
      </c>
      <c r="BB12" s="33">
        <v>6.8688845401174108</v>
      </c>
      <c r="BC12" s="33">
        <v>44.105009508639029</v>
      </c>
      <c r="BD12" s="33">
        <v>27.126213592233022</v>
      </c>
      <c r="BE12" s="33">
        <v>3.3402203856749275</v>
      </c>
      <c r="BF12" s="33">
        <v>3.4438775510204076</v>
      </c>
      <c r="BG12" s="33">
        <v>0</v>
      </c>
      <c r="BH12" s="33">
        <v>27.012763868433971</v>
      </c>
      <c r="BI12" s="33">
        <v>10.446428571428434</v>
      </c>
      <c r="BJ12" s="33">
        <v>146.59915854768795</v>
      </c>
      <c r="BK12" s="33">
        <v>0</v>
      </c>
      <c r="BL12" s="33">
        <v>3.333333333333341</v>
      </c>
      <c r="BM12" s="33">
        <v>0</v>
      </c>
      <c r="BN12" s="33">
        <v>3.4340659340659334</v>
      </c>
      <c r="BO12" s="33">
        <v>6.7690677966101802</v>
      </c>
      <c r="BP12" s="33">
        <v>3.4239130434782581</v>
      </c>
      <c r="BR12" s="36">
        <f t="shared" si="2"/>
        <v>357.59952667503507</v>
      </c>
      <c r="BS12" s="20"/>
      <c r="BT12" s="36">
        <f t="shared" si="3"/>
        <v>0</v>
      </c>
    </row>
    <row r="13" spans="1:72" x14ac:dyDescent="0.25">
      <c r="B13" s="37" t="s">
        <v>39</v>
      </c>
      <c r="C13" s="38" t="s">
        <v>46</v>
      </c>
      <c r="D13" s="38" t="s">
        <v>23</v>
      </c>
      <c r="E13" s="42">
        <v>1136.5502770650301</v>
      </c>
      <c r="F13" s="31">
        <v>0</v>
      </c>
      <c r="G13" s="32">
        <v>0</v>
      </c>
      <c r="H13" s="40">
        <f>SUM(AT13:BP14)</f>
        <v>446.99940834379385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13.633744637095344</v>
      </c>
      <c r="O13" s="33">
        <v>3.3333333333333321</v>
      </c>
      <c r="P13" s="33">
        <v>27.365661861074717</v>
      </c>
      <c r="Q13" s="33">
        <v>13.650629075726474</v>
      </c>
      <c r="R13" s="33">
        <v>3.4205231388329977</v>
      </c>
      <c r="S13" s="33">
        <v>3.4245660881174884</v>
      </c>
      <c r="T13" s="33">
        <v>6.8681318681318668</v>
      </c>
      <c r="U13" s="33">
        <v>0</v>
      </c>
      <c r="V13" s="33">
        <v>6.8688845401174108</v>
      </c>
      <c r="W13" s="33">
        <v>16.962152365781904</v>
      </c>
      <c r="X13" s="33">
        <v>27.142857142857125</v>
      </c>
      <c r="Y13" s="33">
        <v>20.38095238095238</v>
      </c>
      <c r="Z13" s="33">
        <v>6.7452612112806412</v>
      </c>
      <c r="AA13" s="33">
        <v>3.3402203856749275</v>
      </c>
      <c r="AB13" s="33">
        <v>3.4438775510204076</v>
      </c>
      <c r="AC13" s="33">
        <v>0</v>
      </c>
      <c r="AD13" s="33">
        <v>27.012763868433971</v>
      </c>
      <c r="AE13" s="33">
        <v>10.446428571428434</v>
      </c>
      <c r="AF13" s="33">
        <v>129.5460639210639</v>
      </c>
      <c r="AG13" s="33">
        <v>17.053094626624038</v>
      </c>
      <c r="AH13" s="33">
        <v>0</v>
      </c>
      <c r="AI13" s="33">
        <v>3.333333333333341</v>
      </c>
      <c r="AJ13" s="33">
        <v>0</v>
      </c>
      <c r="AK13" s="33">
        <v>3.4340659340659334</v>
      </c>
      <c r="AL13" s="33">
        <v>0</v>
      </c>
      <c r="AM13" s="33">
        <v>6.7690677966101802</v>
      </c>
      <c r="AN13" s="33">
        <v>3.4239130434782581</v>
      </c>
      <c r="AP13" s="40">
        <f t="shared" si="0"/>
        <v>357.59952667503507</v>
      </c>
      <c r="AR13" s="40">
        <f t="shared" si="1"/>
        <v>778.95075038999494</v>
      </c>
      <c r="AS13" s="66" t="s">
        <v>68</v>
      </c>
      <c r="AT13" s="33">
        <v>0</v>
      </c>
      <c r="AU13" s="33">
        <v>0</v>
      </c>
      <c r="AV13" s="33">
        <v>0</v>
      </c>
      <c r="AW13" s="33">
        <v>16.967077970428676</v>
      </c>
      <c r="AX13" s="33">
        <v>27.365661861074717</v>
      </c>
      <c r="AY13" s="33">
        <v>13.650629075726474</v>
      </c>
      <c r="AZ13" s="33">
        <v>6.8450892269504866</v>
      </c>
      <c r="BA13" s="33">
        <v>6.8681318681318668</v>
      </c>
      <c r="BB13" s="33">
        <v>6.8688845401174108</v>
      </c>
      <c r="BC13" s="33">
        <v>44.105009508639029</v>
      </c>
      <c r="BD13" s="33">
        <v>27.126213592233022</v>
      </c>
      <c r="BE13" s="33">
        <v>3.3402203856749275</v>
      </c>
      <c r="BF13" s="33">
        <v>3.4438775510204076</v>
      </c>
      <c r="BG13" s="33">
        <v>0</v>
      </c>
      <c r="BH13" s="33">
        <v>27.012763868433971</v>
      </c>
      <c r="BI13" s="33">
        <v>10.446428571428434</v>
      </c>
      <c r="BJ13" s="33">
        <v>146.59915854768795</v>
      </c>
      <c r="BK13" s="33">
        <v>0</v>
      </c>
      <c r="BL13" s="33">
        <v>3.333333333333341</v>
      </c>
      <c r="BM13" s="33">
        <v>0</v>
      </c>
      <c r="BN13" s="33">
        <v>3.4340659340659334</v>
      </c>
      <c r="BO13" s="33">
        <v>6.7690677966101802</v>
      </c>
      <c r="BP13" s="33">
        <v>3.4239130434782581</v>
      </c>
      <c r="BR13" s="36">
        <f t="shared" si="2"/>
        <v>357.59952667503507</v>
      </c>
      <c r="BT13" s="36">
        <f t="shared" si="3"/>
        <v>0</v>
      </c>
    </row>
    <row r="14" spans="1:72" x14ac:dyDescent="0.25">
      <c r="B14" s="37" t="s">
        <v>43</v>
      </c>
      <c r="C14" s="38" t="s">
        <v>44</v>
      </c>
      <c r="D14" s="38" t="s">
        <v>24</v>
      </c>
      <c r="E14" s="42">
        <v>284.13756926625751</v>
      </c>
      <c r="F14" s="31">
        <v>0</v>
      </c>
      <c r="G14" s="32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3.4084361592738359</v>
      </c>
      <c r="O14" s="33">
        <v>0.83333333333333304</v>
      </c>
      <c r="P14" s="33">
        <v>6.8414154652686792</v>
      </c>
      <c r="Q14" s="33">
        <v>3.4126572689316186</v>
      </c>
      <c r="R14" s="33">
        <v>0.85513078470824944</v>
      </c>
      <c r="S14" s="33">
        <v>0.8561415220293721</v>
      </c>
      <c r="T14" s="33">
        <v>1.7170329670329667</v>
      </c>
      <c r="U14" s="33">
        <v>0</v>
      </c>
      <c r="V14" s="33">
        <v>1.7172211350293527</v>
      </c>
      <c r="W14" s="33">
        <v>4.240538091445476</v>
      </c>
      <c r="X14" s="33">
        <v>6.7857142857142811</v>
      </c>
      <c r="Y14" s="33">
        <v>5.0952380952380949</v>
      </c>
      <c r="Z14" s="33">
        <v>1.6863153028201603</v>
      </c>
      <c r="AA14" s="33">
        <v>0.83505509641873188</v>
      </c>
      <c r="AB14" s="33">
        <v>0.8609693877551019</v>
      </c>
      <c r="AC14" s="33">
        <v>0</v>
      </c>
      <c r="AD14" s="33">
        <v>6.7531909671084929</v>
      </c>
      <c r="AE14" s="33">
        <v>2.6116071428571086</v>
      </c>
      <c r="AF14" s="33">
        <v>32.386515980265976</v>
      </c>
      <c r="AG14" s="33">
        <v>4.2632736566560094</v>
      </c>
      <c r="AH14" s="33">
        <v>0</v>
      </c>
      <c r="AI14" s="33">
        <v>0.83333333333333526</v>
      </c>
      <c r="AJ14" s="33">
        <v>0</v>
      </c>
      <c r="AK14" s="33">
        <v>0.85851648351648335</v>
      </c>
      <c r="AL14" s="33">
        <v>0</v>
      </c>
      <c r="AM14" s="33">
        <v>1.6922669491525451</v>
      </c>
      <c r="AN14" s="33">
        <v>0.85597826086956452</v>
      </c>
      <c r="AP14" s="40">
        <f t="shared" si="0"/>
        <v>89.399881668758766</v>
      </c>
      <c r="AR14" s="40">
        <f t="shared" si="1"/>
        <v>194.73768759749873</v>
      </c>
      <c r="AS14" s="66" t="s">
        <v>69</v>
      </c>
      <c r="AT14" s="33">
        <v>0</v>
      </c>
      <c r="AU14" s="33">
        <v>0</v>
      </c>
      <c r="AV14" s="33">
        <v>0</v>
      </c>
      <c r="AW14" s="33">
        <v>4.241769492607169</v>
      </c>
      <c r="AX14" s="33">
        <v>6.8414154652686792</v>
      </c>
      <c r="AY14" s="33">
        <v>3.4126572689316186</v>
      </c>
      <c r="AZ14" s="33">
        <v>1.7112723067376217</v>
      </c>
      <c r="BA14" s="33">
        <v>1.7170329670329667</v>
      </c>
      <c r="BB14" s="33">
        <v>1.7172211350293527</v>
      </c>
      <c r="BC14" s="33">
        <v>11.026252377159757</v>
      </c>
      <c r="BD14" s="33">
        <v>6.7815533980582554</v>
      </c>
      <c r="BE14" s="33">
        <v>0.83505509641873188</v>
      </c>
      <c r="BF14" s="33">
        <v>0.8609693877551019</v>
      </c>
      <c r="BG14" s="33">
        <v>0</v>
      </c>
      <c r="BH14" s="33">
        <v>6.7531909671084929</v>
      </c>
      <c r="BI14" s="33">
        <v>2.6116071428571086</v>
      </c>
      <c r="BJ14" s="33">
        <v>36.649789636921987</v>
      </c>
      <c r="BK14" s="33">
        <v>0</v>
      </c>
      <c r="BL14" s="33">
        <v>0.83333333333333526</v>
      </c>
      <c r="BM14" s="33">
        <v>0</v>
      </c>
      <c r="BN14" s="33">
        <v>0.85851648351648335</v>
      </c>
      <c r="BO14" s="33">
        <v>1.6922669491525451</v>
      </c>
      <c r="BP14" s="33">
        <v>0.85597826086956452</v>
      </c>
      <c r="BR14" s="36">
        <f t="shared" si="2"/>
        <v>89.399881668758766</v>
      </c>
      <c r="BT14" s="36">
        <f t="shared" si="3"/>
        <v>0</v>
      </c>
    </row>
    <row r="15" spans="1:72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P15" s="40">
        <f t="shared" si="0"/>
        <v>0</v>
      </c>
      <c r="AR15" s="40">
        <f t="shared" si="1"/>
        <v>0</v>
      </c>
      <c r="AS15" s="66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R15" s="43"/>
      <c r="BT15" s="36">
        <f t="shared" si="3"/>
        <v>0</v>
      </c>
    </row>
    <row r="16" spans="1:72" ht="15" customHeight="1" x14ac:dyDescent="0.25">
      <c r="B16" s="27">
        <v>3</v>
      </c>
      <c r="C16" s="28" t="s">
        <v>26</v>
      </c>
      <c r="D16" s="29" t="s">
        <v>23</v>
      </c>
      <c r="E16" s="30">
        <v>397016.19703924214</v>
      </c>
      <c r="F16" s="31"/>
      <c r="G16" s="32"/>
      <c r="I16" s="33">
        <v>2559.9983999999995</v>
      </c>
      <c r="J16" s="33">
        <v>159.79899497487432</v>
      </c>
      <c r="K16" s="33">
        <v>0</v>
      </c>
      <c r="L16" s="33">
        <v>0</v>
      </c>
      <c r="M16" s="33">
        <v>159.71223021582747</v>
      </c>
      <c r="N16" s="33">
        <v>1676.4705882352937</v>
      </c>
      <c r="O16" s="33">
        <v>164.5714285714285</v>
      </c>
      <c r="P16" s="33">
        <v>0</v>
      </c>
      <c r="Q16" s="33">
        <v>0</v>
      </c>
      <c r="R16" s="33">
        <v>0</v>
      </c>
      <c r="S16" s="33">
        <v>0</v>
      </c>
      <c r="T16" s="33">
        <v>164.83516483516482</v>
      </c>
      <c r="U16" s="33">
        <v>1607.8431372549032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240.95022624434387</v>
      </c>
      <c r="AH16" s="33">
        <v>0</v>
      </c>
      <c r="AI16" s="33">
        <v>0</v>
      </c>
      <c r="AJ16" s="33">
        <v>0</v>
      </c>
      <c r="AK16" s="33">
        <v>54.945054945054935</v>
      </c>
      <c r="AL16" s="33">
        <v>0</v>
      </c>
      <c r="AM16" s="33">
        <v>0</v>
      </c>
      <c r="AN16" s="33">
        <v>159.78260869565204</v>
      </c>
      <c r="AP16" s="44">
        <f t="shared" si="0"/>
        <v>6948.907833972542</v>
      </c>
      <c r="AQ16" s="18"/>
      <c r="AR16" s="35">
        <f t="shared" si="1"/>
        <v>390067.2892052696</v>
      </c>
      <c r="AS16" s="66"/>
      <c r="AT16" s="33">
        <v>2719.7973949748739</v>
      </c>
      <c r="AU16" s="33">
        <v>0</v>
      </c>
      <c r="AV16" s="33">
        <v>159.71223021582747</v>
      </c>
      <c r="AW16" s="33">
        <v>1841.0420168067221</v>
      </c>
      <c r="AX16" s="33">
        <v>0</v>
      </c>
      <c r="AY16" s="33">
        <v>0</v>
      </c>
      <c r="AZ16" s="33">
        <v>0</v>
      </c>
      <c r="BA16" s="33">
        <v>1772.678302090068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240.95022624434387</v>
      </c>
      <c r="BK16" s="33">
        <v>0</v>
      </c>
      <c r="BL16" s="33">
        <v>0</v>
      </c>
      <c r="BM16" s="33">
        <v>0</v>
      </c>
      <c r="BN16" s="33">
        <v>54.945054945054935</v>
      </c>
      <c r="BO16" s="33">
        <v>0</v>
      </c>
      <c r="BP16" s="33">
        <v>159.78260869565204</v>
      </c>
      <c r="BR16" s="36">
        <f>SUM(AT16:BP16)</f>
        <v>6948.9078339725411</v>
      </c>
      <c r="BS16" s="20"/>
      <c r="BT16" s="36">
        <f t="shared" si="3"/>
        <v>0</v>
      </c>
    </row>
    <row r="17" spans="2:72" x14ac:dyDescent="0.25">
      <c r="B17" s="37" t="s">
        <v>39</v>
      </c>
      <c r="C17" s="38" t="s">
        <v>42</v>
      </c>
      <c r="D17" s="38" t="s">
        <v>23</v>
      </c>
      <c r="E17" s="42">
        <v>397016.19703924214</v>
      </c>
      <c r="F17" s="31">
        <v>0</v>
      </c>
      <c r="G17" s="32">
        <v>0</v>
      </c>
      <c r="H17" s="40">
        <f>SUM(AT17:BP18)</f>
        <v>7087.885990651992</v>
      </c>
      <c r="I17" s="33">
        <v>2559.9983999999995</v>
      </c>
      <c r="J17" s="33">
        <v>159.79899497487432</v>
      </c>
      <c r="K17" s="33">
        <v>0</v>
      </c>
      <c r="L17" s="33">
        <v>0</v>
      </c>
      <c r="M17" s="33">
        <v>159.71223021582747</v>
      </c>
      <c r="N17" s="33">
        <v>1676.4705882352937</v>
      </c>
      <c r="O17" s="33">
        <v>164.5714285714285</v>
      </c>
      <c r="P17" s="33">
        <v>0</v>
      </c>
      <c r="Q17" s="33">
        <v>0</v>
      </c>
      <c r="R17" s="33">
        <v>0</v>
      </c>
      <c r="S17" s="33">
        <v>0</v>
      </c>
      <c r="T17" s="33">
        <v>164.83516483516482</v>
      </c>
      <c r="U17" s="33">
        <v>1607.8431372549032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240.95022624434387</v>
      </c>
      <c r="AH17" s="33">
        <v>0</v>
      </c>
      <c r="AI17" s="33">
        <v>0</v>
      </c>
      <c r="AJ17" s="33">
        <v>0</v>
      </c>
      <c r="AK17" s="33">
        <v>54.945054945054935</v>
      </c>
      <c r="AL17" s="33">
        <v>0</v>
      </c>
      <c r="AM17" s="33">
        <v>0</v>
      </c>
      <c r="AN17" s="33">
        <v>159.78260869565204</v>
      </c>
      <c r="AP17" s="40">
        <f t="shared" si="0"/>
        <v>6948.907833972542</v>
      </c>
      <c r="AR17" s="40">
        <f t="shared" si="1"/>
        <v>390067.2892052696</v>
      </c>
      <c r="AS17" s="66" t="s">
        <v>66</v>
      </c>
      <c r="AT17" s="33">
        <v>2719.7973949748739</v>
      </c>
      <c r="AU17" s="33">
        <v>0</v>
      </c>
      <c r="AV17" s="33">
        <v>159.71223021582747</v>
      </c>
      <c r="AW17" s="33">
        <v>1841.0420168067221</v>
      </c>
      <c r="AX17" s="33">
        <v>0</v>
      </c>
      <c r="AY17" s="33">
        <v>0</v>
      </c>
      <c r="AZ17" s="33">
        <v>0</v>
      </c>
      <c r="BA17" s="33">
        <v>1772.678302090068</v>
      </c>
      <c r="BB17" s="33">
        <v>0</v>
      </c>
      <c r="BC17" s="33">
        <v>0</v>
      </c>
      <c r="BD17" s="33">
        <v>0</v>
      </c>
      <c r="BE17" s="33">
        <v>0</v>
      </c>
      <c r="BF17" s="33">
        <v>0</v>
      </c>
      <c r="BG17" s="33">
        <v>0</v>
      </c>
      <c r="BH17" s="33">
        <v>0</v>
      </c>
      <c r="BI17" s="33">
        <v>0</v>
      </c>
      <c r="BJ17" s="33">
        <v>240.95022624434387</v>
      </c>
      <c r="BK17" s="33">
        <v>0</v>
      </c>
      <c r="BL17" s="33">
        <v>0</v>
      </c>
      <c r="BM17" s="33">
        <v>0</v>
      </c>
      <c r="BN17" s="33">
        <v>54.945054945054935</v>
      </c>
      <c r="BO17" s="33">
        <v>0</v>
      </c>
      <c r="BP17" s="33">
        <v>159.78260869565204</v>
      </c>
      <c r="BR17" s="36">
        <f>SUM(AT17:BP17)</f>
        <v>6948.9078339725411</v>
      </c>
      <c r="BT17" s="36">
        <f t="shared" si="3"/>
        <v>0</v>
      </c>
    </row>
    <row r="18" spans="2:72" x14ac:dyDescent="0.25">
      <c r="B18" s="37" t="s">
        <v>39</v>
      </c>
      <c r="C18" s="45" t="s">
        <v>40</v>
      </c>
      <c r="D18" s="38" t="s">
        <v>24</v>
      </c>
      <c r="E18" s="39">
        <v>7940.3239407848432</v>
      </c>
      <c r="F18" s="31">
        <v>0</v>
      </c>
      <c r="G18" s="32">
        <v>0</v>
      </c>
      <c r="I18" s="33">
        <v>51.199967999999991</v>
      </c>
      <c r="J18" s="33">
        <v>3.1959798994974866</v>
      </c>
      <c r="K18" s="33">
        <v>0</v>
      </c>
      <c r="L18" s="33">
        <v>0</v>
      </c>
      <c r="M18" s="33">
        <v>3.1942446043165496</v>
      </c>
      <c r="N18" s="33">
        <v>33.529411764705877</v>
      </c>
      <c r="O18" s="33">
        <v>3.29142857142857</v>
      </c>
      <c r="P18" s="33">
        <v>0</v>
      </c>
      <c r="Q18" s="33">
        <v>0</v>
      </c>
      <c r="R18" s="33">
        <v>0</v>
      </c>
      <c r="S18" s="33">
        <v>0</v>
      </c>
      <c r="T18" s="33">
        <v>3.2967032967032965</v>
      </c>
      <c r="U18" s="33">
        <v>32.156862745098067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4.8190045248868776</v>
      </c>
      <c r="AH18" s="33">
        <v>0</v>
      </c>
      <c r="AI18" s="33">
        <v>0</v>
      </c>
      <c r="AJ18" s="33">
        <v>0</v>
      </c>
      <c r="AK18" s="33">
        <v>1.0989010989010988</v>
      </c>
      <c r="AL18" s="33">
        <v>0</v>
      </c>
      <c r="AM18" s="33">
        <v>0</v>
      </c>
      <c r="AN18" s="33">
        <v>3.1956521739130408</v>
      </c>
      <c r="AP18" s="40">
        <f t="shared" si="0"/>
        <v>138.97815667945085</v>
      </c>
      <c r="AR18" s="40">
        <f t="shared" si="1"/>
        <v>7801.3457841053923</v>
      </c>
      <c r="AS18" s="66" t="s">
        <v>70</v>
      </c>
      <c r="AT18" s="33">
        <v>54.395947899497479</v>
      </c>
      <c r="AU18" s="33">
        <v>0</v>
      </c>
      <c r="AV18" s="33">
        <v>3.1942446043165496</v>
      </c>
      <c r="AW18" s="33">
        <v>36.820840336134445</v>
      </c>
      <c r="AX18" s="33">
        <v>0</v>
      </c>
      <c r="AY18" s="33">
        <v>0</v>
      </c>
      <c r="AZ18" s="33">
        <v>0</v>
      </c>
      <c r="BA18" s="33">
        <v>35.453566041801366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3">
        <v>4.8190045248868776</v>
      </c>
      <c r="BK18" s="33">
        <v>0</v>
      </c>
      <c r="BL18" s="33">
        <v>0</v>
      </c>
      <c r="BM18" s="33">
        <v>0</v>
      </c>
      <c r="BN18" s="33">
        <v>1.0989010989010988</v>
      </c>
      <c r="BO18" s="33">
        <v>0</v>
      </c>
      <c r="BP18" s="33">
        <v>3.1956521739130408</v>
      </c>
      <c r="BR18" s="36">
        <f>SUM(AT18:BP18)</f>
        <v>138.97815667945085</v>
      </c>
      <c r="BT18" s="36">
        <f t="shared" si="3"/>
        <v>0</v>
      </c>
    </row>
    <row r="19" spans="2:72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P19" s="40">
        <f t="shared" si="0"/>
        <v>0</v>
      </c>
      <c r="AR19" s="40">
        <f t="shared" si="1"/>
        <v>0</v>
      </c>
      <c r="AS19" s="66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R19" s="43"/>
      <c r="BT19" s="36">
        <f t="shared" si="3"/>
        <v>0</v>
      </c>
    </row>
    <row r="20" spans="2:72" ht="15" customHeight="1" x14ac:dyDescent="0.25">
      <c r="B20" s="27">
        <v>4</v>
      </c>
      <c r="C20" s="28" t="s">
        <v>27</v>
      </c>
      <c r="D20" s="29" t="s">
        <v>23</v>
      </c>
      <c r="E20" s="30">
        <v>459579.99999999988</v>
      </c>
      <c r="F20" s="31"/>
      <c r="G20" s="32"/>
      <c r="I20" s="33">
        <v>2200</v>
      </c>
      <c r="J20" s="33">
        <v>4400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28600.000000000004</v>
      </c>
      <c r="T20" s="33">
        <v>33000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8800</v>
      </c>
      <c r="AE20" s="33">
        <v>0</v>
      </c>
      <c r="AF20" s="33">
        <v>17600</v>
      </c>
      <c r="AG20" s="33">
        <v>4400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P20" s="35">
        <f t="shared" si="0"/>
        <v>99000</v>
      </c>
      <c r="AQ20" s="18"/>
      <c r="AR20" s="35">
        <f t="shared" si="1"/>
        <v>360579.99999999988</v>
      </c>
      <c r="AS20" s="66"/>
      <c r="AT20" s="33">
        <v>6600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28600.000000000004</v>
      </c>
      <c r="BA20" s="33">
        <v>33000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8800</v>
      </c>
      <c r="BI20" s="33">
        <v>0</v>
      </c>
      <c r="BJ20" s="33">
        <v>22000</v>
      </c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R20" s="36">
        <f>SUM(AT20:BP20)</f>
        <v>99000</v>
      </c>
      <c r="BS20" s="20"/>
      <c r="BT20" s="36">
        <f t="shared" si="3"/>
        <v>0</v>
      </c>
    </row>
    <row r="21" spans="2:72" x14ac:dyDescent="0.25">
      <c r="B21" s="46" t="s">
        <v>39</v>
      </c>
      <c r="C21" s="47" t="s">
        <v>45</v>
      </c>
      <c r="D21" s="38" t="s">
        <v>24</v>
      </c>
      <c r="E21" s="39">
        <v>91915.999999999985</v>
      </c>
      <c r="F21" s="31">
        <v>0</v>
      </c>
      <c r="G21" s="32">
        <v>0</v>
      </c>
      <c r="H21" s="40">
        <f>SUM(AT21:BP23)</f>
        <v>217800</v>
      </c>
      <c r="I21" s="33">
        <v>440</v>
      </c>
      <c r="J21" s="33">
        <v>880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5720.0000000000009</v>
      </c>
      <c r="T21" s="33">
        <v>6600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1760</v>
      </c>
      <c r="AE21" s="33">
        <v>0</v>
      </c>
      <c r="AF21" s="33">
        <v>3520</v>
      </c>
      <c r="AG21" s="33">
        <v>880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P21" s="40">
        <f t="shared" si="0"/>
        <v>19800</v>
      </c>
      <c r="AR21" s="40">
        <f t="shared" si="1"/>
        <v>72115.999999999985</v>
      </c>
      <c r="AS21" s="66" t="s">
        <v>71</v>
      </c>
      <c r="AT21" s="33">
        <v>1320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  <c r="AZ21" s="33">
        <v>5720.0000000000009</v>
      </c>
      <c r="BA21" s="33">
        <v>6600</v>
      </c>
      <c r="BB21" s="33">
        <v>0</v>
      </c>
      <c r="BC21" s="33">
        <v>0</v>
      </c>
      <c r="BD21" s="33">
        <v>0</v>
      </c>
      <c r="BE21" s="33">
        <v>0</v>
      </c>
      <c r="BF21" s="33">
        <v>0</v>
      </c>
      <c r="BG21" s="33">
        <v>0</v>
      </c>
      <c r="BH21" s="33">
        <v>1760</v>
      </c>
      <c r="BI21" s="33">
        <v>0</v>
      </c>
      <c r="BJ21" s="33">
        <v>4400</v>
      </c>
      <c r="BK21" s="33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R21" s="36">
        <f>SUM(AT21:BP21)</f>
        <v>19800</v>
      </c>
      <c r="BT21" s="36">
        <f t="shared" si="3"/>
        <v>0</v>
      </c>
    </row>
    <row r="22" spans="2:72" x14ac:dyDescent="0.25">
      <c r="B22" s="46" t="s">
        <v>39</v>
      </c>
      <c r="C22" s="47" t="s">
        <v>42</v>
      </c>
      <c r="D22" s="38" t="s">
        <v>23</v>
      </c>
      <c r="E22" s="39">
        <v>459579.99999999988</v>
      </c>
      <c r="F22" s="31">
        <v>0</v>
      </c>
      <c r="G22" s="32">
        <v>0</v>
      </c>
      <c r="I22" s="33">
        <v>2200</v>
      </c>
      <c r="J22" s="33">
        <v>4400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28600.000000000004</v>
      </c>
      <c r="T22" s="33">
        <v>33000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8800</v>
      </c>
      <c r="AE22" s="33">
        <v>0</v>
      </c>
      <c r="AF22" s="33">
        <v>17600</v>
      </c>
      <c r="AG22" s="33">
        <v>4400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P22" s="40">
        <f t="shared" si="0"/>
        <v>99000</v>
      </c>
      <c r="AR22" s="40">
        <f t="shared" si="1"/>
        <v>360579.99999999988</v>
      </c>
      <c r="AS22" s="66" t="s">
        <v>72</v>
      </c>
      <c r="AT22" s="33">
        <v>6600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28600.000000000004</v>
      </c>
      <c r="BA22" s="33">
        <v>33000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8800</v>
      </c>
      <c r="BI22" s="33">
        <v>0</v>
      </c>
      <c r="BJ22" s="33">
        <v>22000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R22" s="36">
        <f>SUM(AT22:BP22)</f>
        <v>99000</v>
      </c>
      <c r="BT22" s="36">
        <f t="shared" si="3"/>
        <v>0</v>
      </c>
    </row>
    <row r="23" spans="2:72" x14ac:dyDescent="0.25">
      <c r="B23" s="37" t="s">
        <v>39</v>
      </c>
      <c r="C23" s="38" t="s">
        <v>41</v>
      </c>
      <c r="D23" s="38" t="s">
        <v>23</v>
      </c>
      <c r="E23" s="39">
        <v>459579.99999999988</v>
      </c>
      <c r="F23" s="31">
        <v>0</v>
      </c>
      <c r="G23" s="32">
        <v>0</v>
      </c>
      <c r="I23" s="33">
        <v>2200</v>
      </c>
      <c r="J23" s="33">
        <v>4400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28600.000000000004</v>
      </c>
      <c r="T23" s="33">
        <v>33000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8800</v>
      </c>
      <c r="AE23" s="33">
        <v>0</v>
      </c>
      <c r="AF23" s="33">
        <v>17600</v>
      </c>
      <c r="AG23" s="33">
        <v>4400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P23" s="40">
        <f t="shared" si="0"/>
        <v>99000</v>
      </c>
      <c r="AR23" s="40">
        <f t="shared" si="1"/>
        <v>360579.99999999988</v>
      </c>
      <c r="AS23" s="66" t="s">
        <v>74</v>
      </c>
      <c r="AT23" s="33">
        <v>6600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28600.000000000004</v>
      </c>
      <c r="BA23" s="33">
        <v>33000</v>
      </c>
      <c r="BB23" s="33">
        <v>0</v>
      </c>
      <c r="BC23" s="33">
        <v>0</v>
      </c>
      <c r="BD23" s="33">
        <v>0</v>
      </c>
      <c r="BE23" s="33">
        <v>0</v>
      </c>
      <c r="BF23" s="33">
        <v>0</v>
      </c>
      <c r="BG23" s="33">
        <v>0</v>
      </c>
      <c r="BH23" s="33">
        <v>8800</v>
      </c>
      <c r="BI23" s="33">
        <v>0</v>
      </c>
      <c r="BJ23" s="33">
        <v>22000</v>
      </c>
      <c r="BK23" s="33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R23" s="36">
        <f>SUM(AT23:BP23)</f>
        <v>99000</v>
      </c>
      <c r="BT23" s="36">
        <f t="shared" si="3"/>
        <v>0</v>
      </c>
    </row>
    <row r="24" spans="2:72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P24" s="40">
        <f t="shared" si="0"/>
        <v>0</v>
      </c>
      <c r="AR24" s="40">
        <f t="shared" si="1"/>
        <v>0</v>
      </c>
      <c r="AS24" s="66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R24" s="43"/>
      <c r="BT24" s="36">
        <f t="shared" si="3"/>
        <v>0</v>
      </c>
    </row>
    <row r="25" spans="2:72" ht="15" customHeight="1" x14ac:dyDescent="0.25">
      <c r="B25" s="27">
        <v>5</v>
      </c>
      <c r="C25" s="28" t="s">
        <v>28</v>
      </c>
      <c r="D25" s="29" t="s">
        <v>23</v>
      </c>
      <c r="E25" s="30">
        <v>14112.999999999995</v>
      </c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P25" s="48">
        <f t="shared" si="0"/>
        <v>0</v>
      </c>
      <c r="AQ25" s="18"/>
      <c r="AR25" s="35">
        <f t="shared" si="1"/>
        <v>14112.999999999995</v>
      </c>
      <c r="AS25" s="66"/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R25" s="36">
        <f>SUM(AT25:BP25)</f>
        <v>0</v>
      </c>
      <c r="BS25" s="20"/>
      <c r="BT25" s="36">
        <f t="shared" si="3"/>
        <v>0</v>
      </c>
    </row>
    <row r="26" spans="2:72" ht="15.75" thickBot="1" x14ac:dyDescent="0.3">
      <c r="B26" s="49" t="s">
        <v>39</v>
      </c>
      <c r="C26" s="50" t="s">
        <v>47</v>
      </c>
      <c r="D26" s="50" t="s">
        <v>23</v>
      </c>
      <c r="E26" s="51">
        <v>14112.999999999995</v>
      </c>
      <c r="F26" s="52">
        <v>0</v>
      </c>
      <c r="G26" s="53">
        <v>0</v>
      </c>
      <c r="H26" s="40">
        <f>SUM(AT26:BP26)</f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P26" s="40">
        <f t="shared" si="0"/>
        <v>0</v>
      </c>
      <c r="AR26" s="40">
        <f t="shared" si="1"/>
        <v>14112.999999999995</v>
      </c>
      <c r="AS26" s="66" t="s">
        <v>73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B26" s="33">
        <v>0</v>
      </c>
      <c r="BC26" s="33">
        <v>0</v>
      </c>
      <c r="BD26" s="33">
        <v>0</v>
      </c>
      <c r="BE26" s="33">
        <v>0</v>
      </c>
      <c r="BF26" s="33">
        <v>0</v>
      </c>
      <c r="BG26" s="33">
        <v>0</v>
      </c>
      <c r="BH26" s="33">
        <v>0</v>
      </c>
      <c r="BI26" s="33">
        <v>0</v>
      </c>
      <c r="BJ26" s="33">
        <v>0</v>
      </c>
      <c r="BK26" s="33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0</v>
      </c>
      <c r="BR26" s="36">
        <f>SUM(AT26:BP26)</f>
        <v>0</v>
      </c>
      <c r="BT26" s="36">
        <f t="shared" si="3"/>
        <v>0</v>
      </c>
    </row>
    <row r="27" spans="2:72" ht="15.75" thickBot="1" x14ac:dyDescent="0.3">
      <c r="B27" s="54"/>
      <c r="C27" s="55"/>
      <c r="D27" s="55"/>
      <c r="E27" s="55"/>
      <c r="F27" s="56" t="s">
        <v>21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</row>
    <row r="28" spans="2:72" x14ac:dyDescent="0.25">
      <c r="AS28" s="66" t="s">
        <v>65</v>
      </c>
      <c r="AT28" s="1">
        <f>SUMIF($AS$8:$AS$26,$AS28,AT$8:AT$26)</f>
        <v>0</v>
      </c>
      <c r="AU28" s="1">
        <f t="shared" ref="AU28:BP37" si="4">SUMIF($AS$8:$AS$26,$AS28,AU$8:AU$26)</f>
        <v>0</v>
      </c>
      <c r="AV28" s="1">
        <f t="shared" si="4"/>
        <v>0</v>
      </c>
      <c r="AW28" s="1">
        <f t="shared" si="4"/>
        <v>1.6491862567811932</v>
      </c>
      <c r="AX28" s="1">
        <f t="shared" si="4"/>
        <v>0</v>
      </c>
      <c r="AY28" s="1">
        <f t="shared" si="4"/>
        <v>0</v>
      </c>
      <c r="AZ28" s="1">
        <f t="shared" si="4"/>
        <v>0</v>
      </c>
      <c r="BA28" s="1">
        <f t="shared" si="4"/>
        <v>0</v>
      </c>
      <c r="BB28" s="1">
        <f t="shared" si="4"/>
        <v>0</v>
      </c>
      <c r="BC28" s="1">
        <f t="shared" si="4"/>
        <v>0</v>
      </c>
      <c r="BD28" s="1">
        <f t="shared" si="4"/>
        <v>0.95999999999989083</v>
      </c>
      <c r="BE28" s="1">
        <f t="shared" si="4"/>
        <v>0</v>
      </c>
      <c r="BF28" s="1">
        <f t="shared" si="4"/>
        <v>0</v>
      </c>
      <c r="BG28" s="1">
        <f t="shared" si="4"/>
        <v>0</v>
      </c>
      <c r="BH28" s="1">
        <f t="shared" si="4"/>
        <v>0</v>
      </c>
      <c r="BI28" s="1">
        <f t="shared" si="4"/>
        <v>0</v>
      </c>
      <c r="BJ28" s="1">
        <f t="shared" si="4"/>
        <v>0</v>
      </c>
      <c r="BK28" s="1">
        <f t="shared" si="4"/>
        <v>0</v>
      </c>
      <c r="BL28" s="1">
        <f t="shared" si="4"/>
        <v>0</v>
      </c>
      <c r="BM28" s="1">
        <f t="shared" si="4"/>
        <v>0</v>
      </c>
      <c r="BN28" s="1">
        <f t="shared" si="4"/>
        <v>0</v>
      </c>
      <c r="BO28" s="1">
        <f t="shared" si="4"/>
        <v>0</v>
      </c>
      <c r="BP28" s="1">
        <f t="shared" si="4"/>
        <v>0</v>
      </c>
    </row>
    <row r="29" spans="2:72" x14ac:dyDescent="0.25">
      <c r="H29" s="40">
        <f>SUM(H8:H26)</f>
        <v>225427.0766467354</v>
      </c>
      <c r="AS29" s="66" t="s">
        <v>66</v>
      </c>
      <c r="AT29" s="1">
        <f t="shared" ref="AT29:AT37" si="5">SUMIF($AS$8:$AS$26,$AS29,AT$8:AT$26)</f>
        <v>2719.7973949748739</v>
      </c>
      <c r="AU29" s="1">
        <f t="shared" si="4"/>
        <v>0</v>
      </c>
      <c r="AV29" s="1">
        <f t="shared" si="4"/>
        <v>159.71223021582747</v>
      </c>
      <c r="AW29" s="1">
        <f t="shared" si="4"/>
        <v>1896.014892032762</v>
      </c>
      <c r="AX29" s="1">
        <f t="shared" si="4"/>
        <v>0</v>
      </c>
      <c r="AY29" s="1">
        <f t="shared" si="4"/>
        <v>0</v>
      </c>
      <c r="AZ29" s="1">
        <f t="shared" si="4"/>
        <v>0</v>
      </c>
      <c r="BA29" s="1">
        <f t="shared" si="4"/>
        <v>1772.678302090068</v>
      </c>
      <c r="BB29" s="1">
        <f t="shared" si="4"/>
        <v>0</v>
      </c>
      <c r="BC29" s="1">
        <f t="shared" si="4"/>
        <v>0</v>
      </c>
      <c r="BD29" s="1">
        <f t="shared" si="4"/>
        <v>31.999999999996362</v>
      </c>
      <c r="BE29" s="1">
        <f t="shared" si="4"/>
        <v>0</v>
      </c>
      <c r="BF29" s="1">
        <f t="shared" si="4"/>
        <v>0</v>
      </c>
      <c r="BG29" s="1">
        <f t="shared" si="4"/>
        <v>0</v>
      </c>
      <c r="BH29" s="1">
        <f t="shared" si="4"/>
        <v>0</v>
      </c>
      <c r="BI29" s="1">
        <f t="shared" si="4"/>
        <v>0</v>
      </c>
      <c r="BJ29" s="1">
        <f t="shared" si="4"/>
        <v>240.95022624434387</v>
      </c>
      <c r="BK29" s="1">
        <f t="shared" si="4"/>
        <v>0</v>
      </c>
      <c r="BL29" s="1">
        <f t="shared" si="4"/>
        <v>0</v>
      </c>
      <c r="BM29" s="1">
        <f t="shared" si="4"/>
        <v>0</v>
      </c>
      <c r="BN29" s="1">
        <f t="shared" si="4"/>
        <v>54.945054945054935</v>
      </c>
      <c r="BO29" s="1">
        <f t="shared" si="4"/>
        <v>0</v>
      </c>
      <c r="BP29" s="1">
        <f t="shared" si="4"/>
        <v>159.78260869565204</v>
      </c>
    </row>
    <row r="30" spans="2:72" x14ac:dyDescent="0.25">
      <c r="AS30" s="66" t="s">
        <v>67</v>
      </c>
      <c r="AT30" s="1">
        <f t="shared" si="5"/>
        <v>0</v>
      </c>
      <c r="AU30" s="1">
        <f t="shared" si="4"/>
        <v>0</v>
      </c>
      <c r="AV30" s="1">
        <f t="shared" si="4"/>
        <v>0</v>
      </c>
      <c r="AW30" s="1">
        <f t="shared" si="4"/>
        <v>1.6491862567811932</v>
      </c>
      <c r="AX30" s="1">
        <f t="shared" si="4"/>
        <v>0</v>
      </c>
      <c r="AY30" s="1">
        <f t="shared" si="4"/>
        <v>0</v>
      </c>
      <c r="AZ30" s="1">
        <f t="shared" si="4"/>
        <v>0</v>
      </c>
      <c r="BA30" s="1">
        <f t="shared" si="4"/>
        <v>0</v>
      </c>
      <c r="BB30" s="1">
        <f t="shared" si="4"/>
        <v>0</v>
      </c>
      <c r="BC30" s="1">
        <f t="shared" si="4"/>
        <v>0</v>
      </c>
      <c r="BD30" s="1">
        <f t="shared" si="4"/>
        <v>0.95999999999989083</v>
      </c>
      <c r="BE30" s="1">
        <f t="shared" si="4"/>
        <v>0</v>
      </c>
      <c r="BF30" s="1">
        <f t="shared" si="4"/>
        <v>0</v>
      </c>
      <c r="BG30" s="1">
        <f t="shared" si="4"/>
        <v>0</v>
      </c>
      <c r="BH30" s="1">
        <f t="shared" si="4"/>
        <v>0</v>
      </c>
      <c r="BI30" s="1">
        <f t="shared" si="4"/>
        <v>0</v>
      </c>
      <c r="BJ30" s="1">
        <f t="shared" si="4"/>
        <v>0</v>
      </c>
      <c r="BK30" s="1">
        <f t="shared" si="4"/>
        <v>0</v>
      </c>
      <c r="BL30" s="1">
        <f t="shared" si="4"/>
        <v>0</v>
      </c>
      <c r="BM30" s="1">
        <f t="shared" si="4"/>
        <v>0</v>
      </c>
      <c r="BN30" s="1">
        <f t="shared" si="4"/>
        <v>0</v>
      </c>
      <c r="BO30" s="1">
        <f t="shared" si="4"/>
        <v>0</v>
      </c>
      <c r="BP30" s="1">
        <f t="shared" si="4"/>
        <v>0</v>
      </c>
    </row>
    <row r="31" spans="2:72" x14ac:dyDescent="0.25">
      <c r="I31" s="1" t="s">
        <v>29</v>
      </c>
      <c r="AS31" s="66" t="s">
        <v>68</v>
      </c>
      <c r="AT31" s="1">
        <f t="shared" si="5"/>
        <v>0</v>
      </c>
      <c r="AU31" s="1">
        <f t="shared" si="4"/>
        <v>0</v>
      </c>
      <c r="AV31" s="1">
        <f t="shared" si="4"/>
        <v>0</v>
      </c>
      <c r="AW31" s="1">
        <f t="shared" si="4"/>
        <v>16.967077970428676</v>
      </c>
      <c r="AX31" s="1">
        <f t="shared" si="4"/>
        <v>27.365661861074717</v>
      </c>
      <c r="AY31" s="1">
        <f t="shared" si="4"/>
        <v>13.650629075726474</v>
      </c>
      <c r="AZ31" s="1">
        <f t="shared" si="4"/>
        <v>6.8450892269504866</v>
      </c>
      <c r="BA31" s="1">
        <f t="shared" si="4"/>
        <v>6.8681318681318668</v>
      </c>
      <c r="BB31" s="1">
        <f t="shared" si="4"/>
        <v>6.8688845401174108</v>
      </c>
      <c r="BC31" s="1">
        <f t="shared" si="4"/>
        <v>44.105009508639029</v>
      </c>
      <c r="BD31" s="1">
        <f t="shared" si="4"/>
        <v>27.126213592233022</v>
      </c>
      <c r="BE31" s="1">
        <f t="shared" si="4"/>
        <v>3.3402203856749275</v>
      </c>
      <c r="BF31" s="1">
        <f t="shared" si="4"/>
        <v>3.4438775510204076</v>
      </c>
      <c r="BG31" s="1">
        <f t="shared" si="4"/>
        <v>0</v>
      </c>
      <c r="BH31" s="1">
        <f t="shared" si="4"/>
        <v>27.012763868433971</v>
      </c>
      <c r="BI31" s="1">
        <f t="shared" si="4"/>
        <v>10.446428571428434</v>
      </c>
      <c r="BJ31" s="1">
        <f t="shared" si="4"/>
        <v>146.59915854768795</v>
      </c>
      <c r="BK31" s="1">
        <f t="shared" si="4"/>
        <v>0</v>
      </c>
      <c r="BL31" s="1">
        <f t="shared" si="4"/>
        <v>3.333333333333341</v>
      </c>
      <c r="BM31" s="1">
        <f t="shared" si="4"/>
        <v>0</v>
      </c>
      <c r="BN31" s="1">
        <f t="shared" si="4"/>
        <v>3.4340659340659334</v>
      </c>
      <c r="BO31" s="1">
        <f t="shared" si="4"/>
        <v>6.7690677966101802</v>
      </c>
      <c r="BP31" s="1">
        <f t="shared" si="4"/>
        <v>3.4239130434782581</v>
      </c>
    </row>
    <row r="32" spans="2:72" x14ac:dyDescent="0.25">
      <c r="AS32" s="66" t="s">
        <v>69</v>
      </c>
      <c r="AT32" s="1">
        <f t="shared" si="5"/>
        <v>0</v>
      </c>
      <c r="AU32" s="1">
        <f t="shared" si="4"/>
        <v>0</v>
      </c>
      <c r="AV32" s="1">
        <f t="shared" si="4"/>
        <v>0</v>
      </c>
      <c r="AW32" s="1">
        <f t="shared" si="4"/>
        <v>4.241769492607169</v>
      </c>
      <c r="AX32" s="1">
        <f t="shared" si="4"/>
        <v>6.8414154652686792</v>
      </c>
      <c r="AY32" s="1">
        <f t="shared" si="4"/>
        <v>3.4126572689316186</v>
      </c>
      <c r="AZ32" s="1">
        <f t="shared" si="4"/>
        <v>1.7112723067376217</v>
      </c>
      <c r="BA32" s="1">
        <f t="shared" si="4"/>
        <v>1.7170329670329667</v>
      </c>
      <c r="BB32" s="1">
        <f t="shared" si="4"/>
        <v>1.7172211350293527</v>
      </c>
      <c r="BC32" s="1">
        <f t="shared" si="4"/>
        <v>11.026252377159757</v>
      </c>
      <c r="BD32" s="1">
        <f t="shared" si="4"/>
        <v>6.7815533980582554</v>
      </c>
      <c r="BE32" s="1">
        <f t="shared" si="4"/>
        <v>0.83505509641873188</v>
      </c>
      <c r="BF32" s="1">
        <f t="shared" si="4"/>
        <v>0.8609693877551019</v>
      </c>
      <c r="BG32" s="1">
        <f t="shared" si="4"/>
        <v>0</v>
      </c>
      <c r="BH32" s="1">
        <f t="shared" si="4"/>
        <v>6.7531909671084929</v>
      </c>
      <c r="BI32" s="1">
        <f t="shared" si="4"/>
        <v>2.6116071428571086</v>
      </c>
      <c r="BJ32" s="1">
        <f t="shared" si="4"/>
        <v>36.649789636921987</v>
      </c>
      <c r="BK32" s="1">
        <f t="shared" si="4"/>
        <v>0</v>
      </c>
      <c r="BL32" s="1">
        <f t="shared" si="4"/>
        <v>0.83333333333333526</v>
      </c>
      <c r="BM32" s="1">
        <f t="shared" si="4"/>
        <v>0</v>
      </c>
      <c r="BN32" s="1">
        <f t="shared" si="4"/>
        <v>0.85851648351648335</v>
      </c>
      <c r="BO32" s="1">
        <f t="shared" si="4"/>
        <v>1.6922669491525451</v>
      </c>
      <c r="BP32" s="1">
        <f t="shared" si="4"/>
        <v>0.85597826086956452</v>
      </c>
    </row>
    <row r="33" spans="9:68" x14ac:dyDescent="0.25">
      <c r="I33" s="1" t="s">
        <v>30</v>
      </c>
      <c r="AS33" s="66" t="s">
        <v>70</v>
      </c>
      <c r="AT33" s="1">
        <f t="shared" si="5"/>
        <v>54.395947899497479</v>
      </c>
      <c r="AU33" s="1">
        <f t="shared" si="4"/>
        <v>0</v>
      </c>
      <c r="AV33" s="1">
        <f t="shared" si="4"/>
        <v>3.1942446043165496</v>
      </c>
      <c r="AW33" s="1">
        <f t="shared" si="4"/>
        <v>36.820840336134445</v>
      </c>
      <c r="AX33" s="1">
        <f t="shared" si="4"/>
        <v>0</v>
      </c>
      <c r="AY33" s="1">
        <f t="shared" si="4"/>
        <v>0</v>
      </c>
      <c r="AZ33" s="1">
        <f t="shared" si="4"/>
        <v>0</v>
      </c>
      <c r="BA33" s="1">
        <f t="shared" si="4"/>
        <v>35.453566041801366</v>
      </c>
      <c r="BB33" s="1">
        <f t="shared" si="4"/>
        <v>0</v>
      </c>
      <c r="BC33" s="1">
        <f t="shared" si="4"/>
        <v>0</v>
      </c>
      <c r="BD33" s="1">
        <f t="shared" si="4"/>
        <v>0</v>
      </c>
      <c r="BE33" s="1">
        <f t="shared" si="4"/>
        <v>0</v>
      </c>
      <c r="BF33" s="1">
        <f t="shared" si="4"/>
        <v>0</v>
      </c>
      <c r="BG33" s="1">
        <f t="shared" si="4"/>
        <v>0</v>
      </c>
      <c r="BH33" s="1">
        <f t="shared" si="4"/>
        <v>0</v>
      </c>
      <c r="BI33" s="1">
        <f t="shared" si="4"/>
        <v>0</v>
      </c>
      <c r="BJ33" s="1">
        <f t="shared" si="4"/>
        <v>4.8190045248868776</v>
      </c>
      <c r="BK33" s="1">
        <f t="shared" si="4"/>
        <v>0</v>
      </c>
      <c r="BL33" s="1">
        <f t="shared" si="4"/>
        <v>0</v>
      </c>
      <c r="BM33" s="1">
        <f t="shared" si="4"/>
        <v>0</v>
      </c>
      <c r="BN33" s="1">
        <f t="shared" si="4"/>
        <v>1.0989010989010988</v>
      </c>
      <c r="BO33" s="1">
        <f t="shared" si="4"/>
        <v>0</v>
      </c>
      <c r="BP33" s="1">
        <f t="shared" si="4"/>
        <v>3.1956521739130408</v>
      </c>
    </row>
    <row r="34" spans="9:68" x14ac:dyDescent="0.25">
      <c r="AS34" s="66" t="s">
        <v>71</v>
      </c>
      <c r="AT34" s="1">
        <f t="shared" si="5"/>
        <v>1320</v>
      </c>
      <c r="AU34" s="1">
        <f t="shared" si="4"/>
        <v>0</v>
      </c>
      <c r="AV34" s="1">
        <f t="shared" si="4"/>
        <v>0</v>
      </c>
      <c r="AW34" s="1">
        <f t="shared" si="4"/>
        <v>0</v>
      </c>
      <c r="AX34" s="1">
        <f t="shared" si="4"/>
        <v>0</v>
      </c>
      <c r="AY34" s="1">
        <f t="shared" si="4"/>
        <v>0</v>
      </c>
      <c r="AZ34" s="1">
        <f t="shared" si="4"/>
        <v>5720.0000000000009</v>
      </c>
      <c r="BA34" s="1">
        <f t="shared" si="4"/>
        <v>6600</v>
      </c>
      <c r="BB34" s="1">
        <f t="shared" si="4"/>
        <v>0</v>
      </c>
      <c r="BC34" s="1">
        <f t="shared" si="4"/>
        <v>0</v>
      </c>
      <c r="BD34" s="1">
        <f t="shared" si="4"/>
        <v>0</v>
      </c>
      <c r="BE34" s="1">
        <f t="shared" si="4"/>
        <v>0</v>
      </c>
      <c r="BF34" s="1">
        <f t="shared" si="4"/>
        <v>0</v>
      </c>
      <c r="BG34" s="1">
        <f t="shared" si="4"/>
        <v>0</v>
      </c>
      <c r="BH34" s="1">
        <f t="shared" si="4"/>
        <v>1760</v>
      </c>
      <c r="BI34" s="1">
        <f t="shared" si="4"/>
        <v>0</v>
      </c>
      <c r="BJ34" s="1">
        <f t="shared" si="4"/>
        <v>4400</v>
      </c>
      <c r="BK34" s="1">
        <f t="shared" si="4"/>
        <v>0</v>
      </c>
      <c r="BL34" s="1">
        <f t="shared" si="4"/>
        <v>0</v>
      </c>
      <c r="BM34" s="1">
        <f t="shared" si="4"/>
        <v>0</v>
      </c>
      <c r="BN34" s="1">
        <f t="shared" si="4"/>
        <v>0</v>
      </c>
      <c r="BO34" s="1">
        <f t="shared" si="4"/>
        <v>0</v>
      </c>
      <c r="BP34" s="1">
        <f t="shared" si="4"/>
        <v>0</v>
      </c>
    </row>
    <row r="35" spans="9:68" x14ac:dyDescent="0.25">
      <c r="I35" s="1" t="s">
        <v>31</v>
      </c>
      <c r="AS35" s="66" t="s">
        <v>72</v>
      </c>
      <c r="AT35" s="1">
        <f t="shared" si="5"/>
        <v>6600</v>
      </c>
      <c r="AU35" s="1">
        <f t="shared" si="4"/>
        <v>0</v>
      </c>
      <c r="AV35" s="1">
        <f t="shared" si="4"/>
        <v>0</v>
      </c>
      <c r="AW35" s="1">
        <f t="shared" si="4"/>
        <v>0</v>
      </c>
      <c r="AX35" s="1">
        <f t="shared" si="4"/>
        <v>0</v>
      </c>
      <c r="AY35" s="1">
        <f t="shared" si="4"/>
        <v>0</v>
      </c>
      <c r="AZ35" s="1">
        <f t="shared" si="4"/>
        <v>28600.000000000004</v>
      </c>
      <c r="BA35" s="1">
        <f t="shared" si="4"/>
        <v>33000</v>
      </c>
      <c r="BB35" s="1">
        <f t="shared" si="4"/>
        <v>0</v>
      </c>
      <c r="BC35" s="1">
        <f t="shared" si="4"/>
        <v>0</v>
      </c>
      <c r="BD35" s="1">
        <f t="shared" si="4"/>
        <v>0</v>
      </c>
      <c r="BE35" s="1">
        <f t="shared" si="4"/>
        <v>0</v>
      </c>
      <c r="BF35" s="1">
        <f t="shared" si="4"/>
        <v>0</v>
      </c>
      <c r="BG35" s="1">
        <f t="shared" si="4"/>
        <v>0</v>
      </c>
      <c r="BH35" s="1">
        <f t="shared" si="4"/>
        <v>8800</v>
      </c>
      <c r="BI35" s="1">
        <f t="shared" si="4"/>
        <v>0</v>
      </c>
      <c r="BJ35" s="1">
        <f t="shared" si="4"/>
        <v>22000</v>
      </c>
      <c r="BK35" s="1">
        <f t="shared" si="4"/>
        <v>0</v>
      </c>
      <c r="BL35" s="1">
        <f t="shared" si="4"/>
        <v>0</v>
      </c>
      <c r="BM35" s="1">
        <f t="shared" si="4"/>
        <v>0</v>
      </c>
      <c r="BN35" s="1">
        <f t="shared" si="4"/>
        <v>0</v>
      </c>
      <c r="BO35" s="1">
        <f t="shared" si="4"/>
        <v>0</v>
      </c>
      <c r="BP35" s="1">
        <f t="shared" si="4"/>
        <v>0</v>
      </c>
    </row>
    <row r="36" spans="9:68" x14ac:dyDescent="0.25">
      <c r="I36" s="1" t="s">
        <v>32</v>
      </c>
      <c r="AS36" s="66" t="s">
        <v>74</v>
      </c>
      <c r="AT36" s="1">
        <f t="shared" si="5"/>
        <v>6600</v>
      </c>
      <c r="AU36" s="1">
        <f t="shared" si="4"/>
        <v>0</v>
      </c>
      <c r="AV36" s="1">
        <f t="shared" si="4"/>
        <v>0</v>
      </c>
      <c r="AW36" s="1">
        <f t="shared" si="4"/>
        <v>0</v>
      </c>
      <c r="AX36" s="1">
        <f t="shared" si="4"/>
        <v>0</v>
      </c>
      <c r="AY36" s="1">
        <f t="shared" si="4"/>
        <v>0</v>
      </c>
      <c r="AZ36" s="1">
        <f t="shared" si="4"/>
        <v>28600.000000000004</v>
      </c>
      <c r="BA36" s="1">
        <f t="shared" si="4"/>
        <v>33000</v>
      </c>
      <c r="BB36" s="1">
        <f t="shared" si="4"/>
        <v>0</v>
      </c>
      <c r="BC36" s="1">
        <f t="shared" si="4"/>
        <v>0</v>
      </c>
      <c r="BD36" s="1">
        <f t="shared" si="4"/>
        <v>0</v>
      </c>
      <c r="BE36" s="1">
        <f t="shared" si="4"/>
        <v>0</v>
      </c>
      <c r="BF36" s="1">
        <f t="shared" si="4"/>
        <v>0</v>
      </c>
      <c r="BG36" s="1">
        <f t="shared" si="4"/>
        <v>0</v>
      </c>
      <c r="BH36" s="1">
        <f t="shared" si="4"/>
        <v>8800</v>
      </c>
      <c r="BI36" s="1">
        <f t="shared" si="4"/>
        <v>0</v>
      </c>
      <c r="BJ36" s="1">
        <f t="shared" si="4"/>
        <v>22000</v>
      </c>
      <c r="BK36" s="1">
        <f t="shared" si="4"/>
        <v>0</v>
      </c>
      <c r="BL36" s="1">
        <f t="shared" si="4"/>
        <v>0</v>
      </c>
      <c r="BM36" s="1">
        <f t="shared" si="4"/>
        <v>0</v>
      </c>
      <c r="BN36" s="1">
        <f t="shared" si="4"/>
        <v>0</v>
      </c>
      <c r="BO36" s="1">
        <f t="shared" si="4"/>
        <v>0</v>
      </c>
      <c r="BP36" s="1">
        <f t="shared" si="4"/>
        <v>0</v>
      </c>
    </row>
    <row r="37" spans="9:68" x14ac:dyDescent="0.25">
      <c r="AS37" s="66" t="s">
        <v>73</v>
      </c>
      <c r="AT37" s="1">
        <f t="shared" si="5"/>
        <v>0</v>
      </c>
      <c r="AU37" s="1">
        <f t="shared" si="4"/>
        <v>0</v>
      </c>
      <c r="AV37" s="1">
        <f t="shared" si="4"/>
        <v>0</v>
      </c>
      <c r="AW37" s="1">
        <f t="shared" si="4"/>
        <v>0</v>
      </c>
      <c r="AX37" s="1">
        <f t="shared" si="4"/>
        <v>0</v>
      </c>
      <c r="AY37" s="1">
        <f t="shared" si="4"/>
        <v>0</v>
      </c>
      <c r="AZ37" s="1">
        <f t="shared" si="4"/>
        <v>0</v>
      </c>
      <c r="BA37" s="1">
        <f t="shared" si="4"/>
        <v>0</v>
      </c>
      <c r="BB37" s="1">
        <f t="shared" si="4"/>
        <v>0</v>
      </c>
      <c r="BC37" s="1">
        <f t="shared" si="4"/>
        <v>0</v>
      </c>
      <c r="BD37" s="1">
        <f t="shared" si="4"/>
        <v>0</v>
      </c>
      <c r="BE37" s="1">
        <f t="shared" si="4"/>
        <v>0</v>
      </c>
      <c r="BF37" s="1">
        <f t="shared" si="4"/>
        <v>0</v>
      </c>
      <c r="BG37" s="1">
        <f t="shared" si="4"/>
        <v>0</v>
      </c>
      <c r="BH37" s="1">
        <f t="shared" si="4"/>
        <v>0</v>
      </c>
      <c r="BI37" s="1">
        <f t="shared" si="4"/>
        <v>0</v>
      </c>
      <c r="BJ37" s="1">
        <f t="shared" si="4"/>
        <v>0</v>
      </c>
      <c r="BK37" s="1">
        <f t="shared" si="4"/>
        <v>0</v>
      </c>
      <c r="BL37" s="1">
        <f t="shared" si="4"/>
        <v>0</v>
      </c>
      <c r="BM37" s="1">
        <f t="shared" si="4"/>
        <v>0</v>
      </c>
      <c r="BN37" s="1">
        <f t="shared" si="4"/>
        <v>0</v>
      </c>
      <c r="BO37" s="1">
        <f t="shared" si="4"/>
        <v>0</v>
      </c>
      <c r="BP37" s="1">
        <f t="shared" si="4"/>
        <v>0</v>
      </c>
    </row>
    <row r="38" spans="9:68" x14ac:dyDescent="0.25">
      <c r="I38" s="1" t="s">
        <v>33</v>
      </c>
    </row>
    <row r="42" spans="9:68" x14ac:dyDescent="0.25">
      <c r="I42" s="1" t="s">
        <v>34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3"/>
  <sheetViews>
    <sheetView tabSelected="1" workbookViewId="0">
      <selection activeCell="A9" sqref="A9"/>
    </sheetView>
  </sheetViews>
  <sheetFormatPr defaultRowHeight="12" x14ac:dyDescent="0.2"/>
  <cols>
    <col min="1" max="1" width="11" style="59" customWidth="1"/>
    <col min="2" max="40" width="10.5703125" style="59" customWidth="1"/>
    <col min="41" max="16384" width="9.140625" style="59"/>
  </cols>
  <sheetData>
    <row r="1" spans="1:44" x14ac:dyDescent="0.2">
      <c r="A1" s="65" t="s">
        <v>0</v>
      </c>
      <c r="B1" s="65" t="s">
        <v>65</v>
      </c>
      <c r="C1" s="65" t="s">
        <v>66</v>
      </c>
      <c r="D1" s="65" t="s">
        <v>67</v>
      </c>
      <c r="E1" s="65" t="s">
        <v>68</v>
      </c>
      <c r="F1" s="65" t="s">
        <v>69</v>
      </c>
      <c r="G1" s="65" t="s">
        <v>70</v>
      </c>
      <c r="H1" s="65" t="s">
        <v>71</v>
      </c>
      <c r="I1" s="65" t="s">
        <v>72</v>
      </c>
      <c r="J1" s="65" t="s">
        <v>74</v>
      </c>
      <c r="K1" s="65" t="s">
        <v>73</v>
      </c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</row>
    <row r="2" spans="1:44" x14ac:dyDescent="0.2">
      <c r="A2" s="67"/>
      <c r="B2" s="70"/>
      <c r="C2" s="70"/>
      <c r="D2" s="70"/>
      <c r="E2" s="70"/>
      <c r="F2" s="70"/>
      <c r="G2" s="70"/>
      <c r="H2" s="70"/>
      <c r="I2" s="70"/>
      <c r="J2" s="70"/>
      <c r="K2" s="70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</row>
    <row r="3" spans="1:44" x14ac:dyDescent="0.2">
      <c r="A3" s="67"/>
      <c r="B3" s="70"/>
      <c r="C3" s="70"/>
      <c r="D3" s="70"/>
      <c r="E3" s="70"/>
      <c r="F3" s="70"/>
      <c r="G3" s="70"/>
      <c r="H3" s="70"/>
      <c r="I3" s="70"/>
      <c r="J3" s="70"/>
      <c r="K3" s="70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</row>
    <row r="4" spans="1:44" x14ac:dyDescent="0.2">
      <c r="A4" s="67"/>
      <c r="B4" s="70"/>
      <c r="C4" s="70"/>
      <c r="D4" s="70"/>
      <c r="E4" s="70"/>
      <c r="F4" s="70"/>
      <c r="G4" s="70"/>
      <c r="H4" s="70"/>
      <c r="I4" s="70"/>
      <c r="J4" s="70"/>
      <c r="K4" s="70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</row>
    <row r="5" spans="1:44" x14ac:dyDescent="0.2">
      <c r="A5" s="67"/>
      <c r="B5" s="70"/>
      <c r="C5" s="70"/>
      <c r="D5" s="70"/>
      <c r="E5" s="70"/>
      <c r="F5" s="70"/>
      <c r="G5" s="70"/>
      <c r="H5" s="70"/>
      <c r="I5" s="70"/>
      <c r="J5" s="70"/>
      <c r="K5" s="70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</row>
    <row r="6" spans="1:44" x14ac:dyDescent="0.2">
      <c r="A6" s="67"/>
      <c r="B6" s="70"/>
      <c r="C6" s="70"/>
      <c r="D6" s="70"/>
      <c r="E6" s="70"/>
      <c r="F6" s="70"/>
      <c r="G6" s="70"/>
      <c r="H6" s="70"/>
      <c r="I6" s="70"/>
      <c r="J6" s="70"/>
      <c r="K6" s="70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</row>
    <row r="7" spans="1:44" x14ac:dyDescent="0.2">
      <c r="A7" s="67"/>
      <c r="B7" s="70"/>
      <c r="C7" s="70"/>
      <c r="D7" s="70"/>
      <c r="E7" s="70"/>
      <c r="F7" s="70"/>
      <c r="G7" s="70"/>
      <c r="H7" s="70"/>
      <c r="I7" s="70"/>
      <c r="J7" s="70"/>
      <c r="K7" s="70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</row>
    <row r="8" spans="1:44" x14ac:dyDescent="0.2">
      <c r="A8" s="67" t="s">
        <v>77</v>
      </c>
      <c r="B8" s="70">
        <f ca="1">OFFSET('TRABALHOS INICIAIS 153TO'!$AM$28,COLUMN(A8)-1,ROW(B7)-1)</f>
        <v>0</v>
      </c>
      <c r="C8" s="70">
        <f ca="1">OFFSET('TRABALHOS INICIAIS 153TO'!$AM$28,COLUMN(B8)-1,ROW(C7)-1)</f>
        <v>1117.6119402985073</v>
      </c>
      <c r="D8" s="70">
        <f ca="1">OFFSET('TRABALHOS INICIAIS 153TO'!$AM$28,COLUMN(C8)-1,ROW(D7)-1)</f>
        <v>0</v>
      </c>
      <c r="E8" s="70">
        <f ca="1">OFFSET('TRABALHOS INICIAIS 153TO'!$AM$28,COLUMN(D8)-1,ROW(E7)-1)</f>
        <v>50.406064913527644</v>
      </c>
      <c r="F8" s="70">
        <f ca="1">OFFSET('TRABALHOS INICIAIS 153TO'!$AM$28,COLUMN(E8)-1,ROW(F7)-1)</f>
        <v>12.601516228381911</v>
      </c>
      <c r="G8" s="70">
        <f ca="1">OFFSET('TRABALHOS INICIAIS 153TO'!$AM$28,COLUMN(F8)-1,ROW(G7)-1)</f>
        <v>22.352238805970146</v>
      </c>
      <c r="H8" s="70">
        <f ca="1">OFFSET('TRABALHOS INICIAIS 153TO'!$AM$28,COLUMN(G8)-1,ROW(H7)-1)</f>
        <v>0</v>
      </c>
      <c r="I8" s="70">
        <f ca="1">OFFSET('TRABALHOS INICIAIS 153TO'!$AM$28,COLUMN(H8)-1,ROW(I7)-1)</f>
        <v>0</v>
      </c>
      <c r="J8" s="70">
        <f ca="1">OFFSET('TRABALHOS INICIAIS 153TO'!$AM$28,COLUMN(I8)-1,ROW(J7)-1)</f>
        <v>0</v>
      </c>
      <c r="K8" s="70">
        <f ca="1">OFFSET('TRABALHOS INICIAIS 153TO'!$AM$28,COLUMN(J8)-1,ROW(K7)-1)</f>
        <v>0</v>
      </c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</row>
    <row r="9" spans="1:44" x14ac:dyDescent="0.2">
      <c r="A9" s="67" t="s">
        <v>1</v>
      </c>
      <c r="B9" s="70">
        <f ca="1">OFFSET('TRABALHOS INICIAIS 153TO'!$AM$28,COLUMN(A9)-1,ROW(B8)-1)</f>
        <v>0</v>
      </c>
      <c r="C9" s="70">
        <f ca="1">OFFSET('TRABALHOS INICIAIS 153TO'!$AM$28,COLUMN(B9)-1,ROW(C8)-1)</f>
        <v>6170.1522842639761</v>
      </c>
      <c r="D9" s="70">
        <f ca="1">OFFSET('TRABALHOS INICIAIS 153TO'!$AM$28,COLUMN(C9)-1,ROW(D8)-1)</f>
        <v>0</v>
      </c>
      <c r="E9" s="70">
        <f ca="1">OFFSET('TRABALHOS INICIAIS 153TO'!$AM$28,COLUMN(D9)-1,ROW(E8)-1)</f>
        <v>33.333333333333336</v>
      </c>
      <c r="F9" s="70">
        <f ca="1">OFFSET('TRABALHOS INICIAIS 153TO'!$AM$28,COLUMN(E9)-1,ROW(F8)-1)</f>
        <v>8.3333333333333339</v>
      </c>
      <c r="G9" s="70">
        <f ca="1">OFFSET('TRABALHOS INICIAIS 153TO'!$AM$28,COLUMN(F9)-1,ROW(G8)-1)</f>
        <v>123.40304568527952</v>
      </c>
      <c r="H9" s="70">
        <f ca="1">OFFSET('TRABALHOS INICIAIS 153TO'!$AM$28,COLUMN(G9)-1,ROW(H8)-1)</f>
        <v>0</v>
      </c>
      <c r="I9" s="70">
        <f ca="1">OFFSET('TRABALHOS INICIAIS 153TO'!$AM$28,COLUMN(H9)-1,ROW(I8)-1)</f>
        <v>0</v>
      </c>
      <c r="J9" s="70">
        <f ca="1">OFFSET('TRABALHOS INICIAIS 153TO'!$AM$28,COLUMN(I9)-1,ROW(J8)-1)</f>
        <v>0</v>
      </c>
      <c r="K9" s="70">
        <f ca="1">OFFSET('TRABALHOS INICIAIS 153TO'!$AM$28,COLUMN(J9)-1,ROW(K8)-1)</f>
        <v>0</v>
      </c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</row>
    <row r="10" spans="1:44" x14ac:dyDescent="0.2">
      <c r="A10" s="67" t="s">
        <v>2</v>
      </c>
      <c r="B10" s="70">
        <f ca="1">OFFSET('TRABALHOS INICIAIS 153TO'!$AM$28,COLUMN(A10)-1,ROW(B9)-1)</f>
        <v>0</v>
      </c>
      <c r="C10" s="70">
        <f ca="1">OFFSET('TRABALHOS INICIAIS 153TO'!$AM$28,COLUMN(B10)-1,ROW(C9)-1)</f>
        <v>0</v>
      </c>
      <c r="D10" s="70">
        <f ca="1">OFFSET('TRABALHOS INICIAIS 153TO'!$AM$28,COLUMN(C10)-1,ROW(D9)-1)</f>
        <v>0</v>
      </c>
      <c r="E10" s="70">
        <f ca="1">OFFSET('TRABALHOS INICIAIS 153TO'!$AM$28,COLUMN(D10)-1,ROW(E9)-1)</f>
        <v>0</v>
      </c>
      <c r="F10" s="70">
        <f ca="1">OFFSET('TRABALHOS INICIAIS 153TO'!$AM$28,COLUMN(E10)-1,ROW(F9)-1)</f>
        <v>0</v>
      </c>
      <c r="G10" s="70">
        <f ca="1">OFFSET('TRABALHOS INICIAIS 153TO'!$AM$28,COLUMN(F10)-1,ROW(G9)-1)</f>
        <v>0</v>
      </c>
      <c r="H10" s="70">
        <f ca="1">OFFSET('TRABALHOS INICIAIS 153TO'!$AM$28,COLUMN(G10)-1,ROW(H9)-1)</f>
        <v>0</v>
      </c>
      <c r="I10" s="70">
        <f ca="1">OFFSET('TRABALHOS INICIAIS 153TO'!$AM$28,COLUMN(H10)-1,ROW(I9)-1)</f>
        <v>0</v>
      </c>
      <c r="J10" s="70">
        <f ca="1">OFFSET('TRABALHOS INICIAIS 153TO'!$AM$28,COLUMN(I10)-1,ROW(J9)-1)</f>
        <v>0</v>
      </c>
      <c r="K10" s="70">
        <f ca="1">OFFSET('TRABALHOS INICIAIS 153TO'!$AM$28,COLUMN(J10)-1,ROW(K9)-1)</f>
        <v>0</v>
      </c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</row>
    <row r="11" spans="1:44" x14ac:dyDescent="0.2">
      <c r="A11" s="67" t="s">
        <v>3</v>
      </c>
      <c r="B11" s="70">
        <f ca="1">OFFSET('TRABALHOS INICIAIS 153TO'!$AM$28,COLUMN(A11)-1,ROW(B10)-1)</f>
        <v>0</v>
      </c>
      <c r="C11" s="70">
        <f ca="1">OFFSET('TRABALHOS INICIAIS 153TO'!$AM$28,COLUMN(B11)-1,ROW(C10)-1)</f>
        <v>0</v>
      </c>
      <c r="D11" s="70">
        <f ca="1">OFFSET('TRABALHOS INICIAIS 153TO'!$AM$28,COLUMN(C11)-1,ROW(D10)-1)</f>
        <v>0</v>
      </c>
      <c r="E11" s="70">
        <f ca="1">OFFSET('TRABALHOS INICIAIS 153TO'!$AM$28,COLUMN(D11)-1,ROW(E10)-1)</f>
        <v>0</v>
      </c>
      <c r="F11" s="70">
        <f ca="1">OFFSET('TRABALHOS INICIAIS 153TO'!$AM$28,COLUMN(E11)-1,ROW(F10)-1)</f>
        <v>0</v>
      </c>
      <c r="G11" s="70">
        <f ca="1">OFFSET('TRABALHOS INICIAIS 153TO'!$AM$28,COLUMN(F11)-1,ROW(G10)-1)</f>
        <v>0</v>
      </c>
      <c r="H11" s="70">
        <f ca="1">OFFSET('TRABALHOS INICIAIS 153TO'!$AM$28,COLUMN(G11)-1,ROW(H10)-1)</f>
        <v>0</v>
      </c>
      <c r="I11" s="70">
        <f ca="1">OFFSET('TRABALHOS INICIAIS 153TO'!$AM$28,COLUMN(H11)-1,ROW(I10)-1)</f>
        <v>0</v>
      </c>
      <c r="J11" s="70">
        <f ca="1">OFFSET('TRABALHOS INICIAIS 153TO'!$AM$28,COLUMN(I11)-1,ROW(J10)-1)</f>
        <v>0</v>
      </c>
      <c r="K11" s="70">
        <f ca="1">OFFSET('TRABALHOS INICIAIS 153TO'!$AM$28,COLUMN(J11)-1,ROW(K10)-1)</f>
        <v>0</v>
      </c>
    </row>
    <row r="12" spans="1:44" x14ac:dyDescent="0.2">
      <c r="A12" s="67" t="s">
        <v>4</v>
      </c>
      <c r="B12" s="70">
        <f ca="1">OFFSET('TRABALHOS INICIAIS 153TO'!$AM$28,COLUMN(A12)-1,ROW(B11)-1)</f>
        <v>0</v>
      </c>
      <c r="C12" s="70">
        <f ca="1">OFFSET('TRABALHOS INICIAIS 153TO'!$AM$28,COLUMN(B12)-1,ROW(C11)-1)</f>
        <v>0</v>
      </c>
      <c r="D12" s="70">
        <f ca="1">OFFSET('TRABALHOS INICIAIS 153TO'!$AM$28,COLUMN(C12)-1,ROW(D11)-1)</f>
        <v>0</v>
      </c>
      <c r="E12" s="70">
        <f ca="1">OFFSET('TRABALHOS INICIAIS 153TO'!$AM$28,COLUMN(D12)-1,ROW(E11)-1)</f>
        <v>0</v>
      </c>
      <c r="F12" s="70">
        <f ca="1">OFFSET('TRABALHOS INICIAIS 153TO'!$AM$28,COLUMN(E12)-1,ROW(F11)-1)</f>
        <v>0</v>
      </c>
      <c r="G12" s="70">
        <f ca="1">OFFSET('TRABALHOS INICIAIS 153TO'!$AM$28,COLUMN(F12)-1,ROW(G11)-1)</f>
        <v>0</v>
      </c>
      <c r="H12" s="70">
        <f ca="1">OFFSET('TRABALHOS INICIAIS 153TO'!$AM$28,COLUMN(G12)-1,ROW(H11)-1)</f>
        <v>0</v>
      </c>
      <c r="I12" s="70">
        <f ca="1">OFFSET('TRABALHOS INICIAIS 153TO'!$AM$28,COLUMN(H12)-1,ROW(I11)-1)</f>
        <v>0</v>
      </c>
      <c r="J12" s="70">
        <f ca="1">OFFSET('TRABALHOS INICIAIS 153TO'!$AM$28,COLUMN(I12)-1,ROW(J11)-1)</f>
        <v>0</v>
      </c>
      <c r="K12" s="70">
        <f ca="1">OFFSET('TRABALHOS INICIAIS 153TO'!$AM$28,COLUMN(J12)-1,ROW(K11)-1)</f>
        <v>0</v>
      </c>
    </row>
    <row r="13" spans="1:44" x14ac:dyDescent="0.2">
      <c r="A13" s="67" t="s">
        <v>5</v>
      </c>
      <c r="B13" s="70">
        <f ca="1">OFFSET('TRABALHOS INICIAIS 153TO'!$AM$28,COLUMN(A13)-1,ROW(B12)-1)</f>
        <v>0</v>
      </c>
      <c r="C13" s="70">
        <f ca="1">OFFSET('TRABALHOS INICIAIS 153TO'!$AM$28,COLUMN(B13)-1,ROW(C12)-1)</f>
        <v>0</v>
      </c>
      <c r="D13" s="70">
        <f ca="1">OFFSET('TRABALHOS INICIAIS 153TO'!$AM$28,COLUMN(C13)-1,ROW(D12)-1)</f>
        <v>0</v>
      </c>
      <c r="E13" s="70">
        <f ca="1">OFFSET('TRABALHOS INICIAIS 153TO'!$AM$28,COLUMN(D13)-1,ROW(E12)-1)</f>
        <v>93.586695656306304</v>
      </c>
      <c r="F13" s="70">
        <f ca="1">OFFSET('TRABALHOS INICIAIS 153TO'!$AM$28,COLUMN(E13)-1,ROW(F12)-1)</f>
        <v>23.396673914076576</v>
      </c>
      <c r="G13" s="70">
        <f ca="1">OFFSET('TRABALHOS INICIAIS 153TO'!$AM$28,COLUMN(F13)-1,ROW(G12)-1)</f>
        <v>0</v>
      </c>
      <c r="H13" s="70">
        <f ca="1">OFFSET('TRABALHOS INICIAIS 153TO'!$AM$28,COLUMN(G13)-1,ROW(H12)-1)</f>
        <v>0</v>
      </c>
      <c r="I13" s="70">
        <f ca="1">OFFSET('TRABALHOS INICIAIS 153TO'!$AM$28,COLUMN(H13)-1,ROW(I12)-1)</f>
        <v>0</v>
      </c>
      <c r="J13" s="70">
        <f ca="1">OFFSET('TRABALHOS INICIAIS 153TO'!$AM$28,COLUMN(I13)-1,ROW(J12)-1)</f>
        <v>0</v>
      </c>
      <c r="K13" s="70">
        <f ca="1">OFFSET('TRABALHOS INICIAIS 153TO'!$AM$28,COLUMN(J13)-1,ROW(K12)-1)</f>
        <v>0</v>
      </c>
    </row>
    <row r="14" spans="1:44" x14ac:dyDescent="0.2">
      <c r="A14" s="67" t="s">
        <v>6</v>
      </c>
      <c r="B14" s="70">
        <f ca="1">OFFSET('TRABALHOS INICIAIS 153TO'!$AM$28,COLUMN(A14)-1,ROW(B13)-1)</f>
        <v>0</v>
      </c>
      <c r="C14" s="70">
        <f ca="1">OFFSET('TRABALHOS INICIAIS 153TO'!$AM$28,COLUMN(B14)-1,ROW(C13)-1)</f>
        <v>0</v>
      </c>
      <c r="D14" s="70">
        <f ca="1">OFFSET('TRABALHOS INICIAIS 153TO'!$AM$28,COLUMN(C14)-1,ROW(D13)-1)</f>
        <v>0</v>
      </c>
      <c r="E14" s="70">
        <f ca="1">OFFSET('TRABALHOS INICIAIS 153TO'!$AM$28,COLUMN(D14)-1,ROW(E13)-1)</f>
        <v>17.03083989501318</v>
      </c>
      <c r="F14" s="70">
        <f ca="1">OFFSET('TRABALHOS INICIAIS 153TO'!$AM$28,COLUMN(E14)-1,ROW(F13)-1)</f>
        <v>4.2577099737532951</v>
      </c>
      <c r="G14" s="70">
        <f ca="1">OFFSET('TRABALHOS INICIAIS 153TO'!$AM$28,COLUMN(F14)-1,ROW(G13)-1)</f>
        <v>0</v>
      </c>
      <c r="H14" s="70">
        <f ca="1">OFFSET('TRABALHOS INICIAIS 153TO'!$AM$28,COLUMN(G14)-1,ROW(H13)-1)</f>
        <v>0</v>
      </c>
      <c r="I14" s="70">
        <f ca="1">OFFSET('TRABALHOS INICIAIS 153TO'!$AM$28,COLUMN(H14)-1,ROW(I13)-1)</f>
        <v>0</v>
      </c>
      <c r="J14" s="70">
        <f ca="1">OFFSET('TRABALHOS INICIAIS 153TO'!$AM$28,COLUMN(I14)-1,ROW(J13)-1)</f>
        <v>0</v>
      </c>
      <c r="K14" s="70">
        <f ca="1">OFFSET('TRABALHOS INICIAIS 153TO'!$AM$28,COLUMN(J14)-1,ROW(K13)-1)</f>
        <v>0</v>
      </c>
    </row>
    <row r="15" spans="1:44" x14ac:dyDescent="0.2">
      <c r="A15" s="67" t="s">
        <v>7</v>
      </c>
      <c r="B15" s="70">
        <f ca="1">OFFSET('TRABALHOS INICIAIS 153TO'!$AM$28,COLUMN(A15)-1,ROW(B14)-1)</f>
        <v>0</v>
      </c>
      <c r="C15" s="70">
        <f ca="1">OFFSET('TRABALHOS INICIAIS 153TO'!$AM$28,COLUMN(B15)-1,ROW(C14)-1)</f>
        <v>0</v>
      </c>
      <c r="D15" s="70">
        <f ca="1">OFFSET('TRABALHOS INICIAIS 153TO'!$AM$28,COLUMN(C15)-1,ROW(D14)-1)</f>
        <v>0</v>
      </c>
      <c r="E15" s="70">
        <f ca="1">OFFSET('TRABALHOS INICIAIS 153TO'!$AM$28,COLUMN(D15)-1,ROW(E14)-1)</f>
        <v>30.309523809523725</v>
      </c>
      <c r="F15" s="70">
        <f ca="1">OFFSET('TRABALHOS INICIAIS 153TO'!$AM$28,COLUMN(E15)-1,ROW(F14)-1)</f>
        <v>7.5773809523809312</v>
      </c>
      <c r="G15" s="70">
        <f ca="1">OFFSET('TRABALHOS INICIAIS 153TO'!$AM$28,COLUMN(F15)-1,ROW(G14)-1)</f>
        <v>0</v>
      </c>
      <c r="H15" s="70">
        <f ca="1">OFFSET('TRABALHOS INICIAIS 153TO'!$AM$28,COLUMN(G15)-1,ROW(H14)-1)</f>
        <v>0</v>
      </c>
      <c r="I15" s="70">
        <f ca="1">OFFSET('TRABALHOS INICIAIS 153TO'!$AM$28,COLUMN(H15)-1,ROW(I14)-1)</f>
        <v>0</v>
      </c>
      <c r="J15" s="70">
        <f ca="1">OFFSET('TRABALHOS INICIAIS 153TO'!$AM$28,COLUMN(I15)-1,ROW(J14)-1)</f>
        <v>0</v>
      </c>
      <c r="K15" s="70">
        <f ca="1">OFFSET('TRABALHOS INICIAIS 153TO'!$AM$28,COLUMN(J15)-1,ROW(K14)-1)</f>
        <v>0</v>
      </c>
    </row>
    <row r="16" spans="1:44" x14ac:dyDescent="0.2">
      <c r="A16" s="67" t="s">
        <v>8</v>
      </c>
      <c r="B16" s="70">
        <f ca="1">OFFSET('TRABALHOS INICIAIS 153TO'!$AM$28,COLUMN(A16)-1,ROW(B15)-1)</f>
        <v>0</v>
      </c>
      <c r="C16" s="70">
        <f ca="1">OFFSET('TRABALHOS INICIAIS 153TO'!$AM$28,COLUMN(B16)-1,ROW(C15)-1)</f>
        <v>0</v>
      </c>
      <c r="D16" s="70">
        <f ca="1">OFFSET('TRABALHOS INICIAIS 153TO'!$AM$28,COLUMN(C16)-1,ROW(D15)-1)</f>
        <v>0</v>
      </c>
      <c r="E16" s="70">
        <f ca="1">OFFSET('TRABALHOS INICIAIS 153TO'!$AM$28,COLUMN(D16)-1,ROW(E15)-1)</f>
        <v>6.666666666666667</v>
      </c>
      <c r="F16" s="70">
        <f ca="1">OFFSET('TRABALHOS INICIAIS 153TO'!$AM$28,COLUMN(E16)-1,ROW(F15)-1)</f>
        <v>1.6666666666666667</v>
      </c>
      <c r="G16" s="70">
        <f ca="1">OFFSET('TRABALHOS INICIAIS 153TO'!$AM$28,COLUMN(F16)-1,ROW(G15)-1)</f>
        <v>0</v>
      </c>
      <c r="H16" s="70">
        <f ca="1">OFFSET('TRABALHOS INICIAIS 153TO'!$AM$28,COLUMN(G16)-1,ROW(H15)-1)</f>
        <v>0</v>
      </c>
      <c r="I16" s="70">
        <f ca="1">OFFSET('TRABALHOS INICIAIS 153TO'!$AM$28,COLUMN(H16)-1,ROW(I15)-1)</f>
        <v>0</v>
      </c>
      <c r="J16" s="70">
        <f ca="1">OFFSET('TRABALHOS INICIAIS 153TO'!$AM$28,COLUMN(I16)-1,ROW(J15)-1)</f>
        <v>0</v>
      </c>
      <c r="K16" s="70">
        <f ca="1">OFFSET('TRABALHOS INICIAIS 153TO'!$AM$28,COLUMN(J16)-1,ROW(K15)-1)</f>
        <v>0</v>
      </c>
    </row>
    <row r="17" spans="1:12" x14ac:dyDescent="0.2">
      <c r="A17" s="67" t="s">
        <v>9</v>
      </c>
      <c r="B17" s="70">
        <f ca="1">OFFSET('TRABALHOS INICIAIS 153TO'!$AM$28,COLUMN(A17)-1,ROW(B16)-1)</f>
        <v>26.453571428571419</v>
      </c>
      <c r="C17" s="70">
        <f ca="1">OFFSET('TRABALHOS INICIAIS 153TO'!$AM$28,COLUMN(B17)-1,ROW(C16)-1)</f>
        <v>1377.7040816326526</v>
      </c>
      <c r="D17" s="70">
        <f ca="1">OFFSET('TRABALHOS INICIAIS 153TO'!$AM$28,COLUMN(C17)-1,ROW(D16)-1)</f>
        <v>26.453571428571419</v>
      </c>
      <c r="E17" s="70">
        <f ca="1">OFFSET('TRABALHOS INICIAIS 153TO'!$AM$28,COLUMN(D17)-1,ROW(E16)-1)</f>
        <v>0</v>
      </c>
      <c r="F17" s="70">
        <f ca="1">OFFSET('TRABALHOS INICIAIS 153TO'!$AM$28,COLUMN(E17)-1,ROW(F16)-1)</f>
        <v>0</v>
      </c>
      <c r="G17" s="70">
        <f ca="1">OFFSET('TRABALHOS INICIAIS 153TO'!$AM$28,COLUMN(F17)-1,ROW(G16)-1)</f>
        <v>9.9183673469387745</v>
      </c>
      <c r="H17" s="70">
        <f ca="1">OFFSET('TRABALHOS INICIAIS 153TO'!$AM$28,COLUMN(G17)-1,ROW(H16)-1)</f>
        <v>0</v>
      </c>
      <c r="I17" s="70">
        <f ca="1">OFFSET('TRABALHOS INICIAIS 153TO'!$AM$28,COLUMN(H17)-1,ROW(I16)-1)</f>
        <v>0</v>
      </c>
      <c r="J17" s="70">
        <f ca="1">OFFSET('TRABALHOS INICIAIS 153TO'!$AM$28,COLUMN(I17)-1,ROW(J16)-1)</f>
        <v>0</v>
      </c>
      <c r="K17" s="70">
        <f ca="1">OFFSET('TRABALHOS INICIAIS 153TO'!$AM$28,COLUMN(J17)-1,ROW(K16)-1)</f>
        <v>0</v>
      </c>
      <c r="L17" s="69" t="s">
        <v>76</v>
      </c>
    </row>
    <row r="18" spans="1:12" x14ac:dyDescent="0.2">
      <c r="A18" s="62" t="s">
        <v>48</v>
      </c>
      <c r="B18" s="71">
        <f ca="1">OFFSET('TRABALHOS INICIAIS 153GO'!$AT$28,COLUMN(A2)-1,ROW(B1)-1)</f>
        <v>0</v>
      </c>
      <c r="C18" s="71">
        <f ca="1">OFFSET('TRABALHOS INICIAIS 153GO'!$AT$28,COLUMN(B2)-1,ROW(C1)-1)</f>
        <v>2719.7973949748739</v>
      </c>
      <c r="D18" s="71">
        <f ca="1">OFFSET('TRABALHOS INICIAIS 153GO'!$AT$28,COLUMN(C2)-1,ROW(D1)-1)</f>
        <v>0</v>
      </c>
      <c r="E18" s="71">
        <f ca="1">OFFSET('TRABALHOS INICIAIS 153GO'!$AT$28,COLUMN(D2)-1,ROW(E1)-1)</f>
        <v>0</v>
      </c>
      <c r="F18" s="71">
        <f ca="1">OFFSET('TRABALHOS INICIAIS 153GO'!$AT$28,COLUMN(E2)-1,ROW(F1)-1)</f>
        <v>0</v>
      </c>
      <c r="G18" s="71">
        <f ca="1">OFFSET('TRABALHOS INICIAIS 153GO'!$AT$28,COLUMN(F2)-1,ROW(G1)-1)</f>
        <v>54.395947899497479</v>
      </c>
      <c r="H18" s="71">
        <f ca="1">OFFSET('TRABALHOS INICIAIS 153GO'!$AT$28,COLUMN(G2)-1,ROW(H1)-1)</f>
        <v>1320</v>
      </c>
      <c r="I18" s="71">
        <f ca="1">OFFSET('TRABALHOS INICIAIS 153GO'!$AT$28,COLUMN(H2)-1,ROW(I1)-1)</f>
        <v>6600</v>
      </c>
      <c r="J18" s="71">
        <f ca="1">OFFSET('TRABALHOS INICIAIS 153GO'!$AT$28,COLUMN(I2)-1,ROW(J1)-1)</f>
        <v>6600</v>
      </c>
      <c r="K18" s="71">
        <f ca="1">OFFSET('TRABALHOS INICIAIS 153GO'!$AT$28,COLUMN(J2)-1,ROW(K1)-1)</f>
        <v>0</v>
      </c>
      <c r="L18" s="60">
        <v>31.9</v>
      </c>
    </row>
    <row r="19" spans="1:12" x14ac:dyDescent="0.2">
      <c r="A19" s="62" t="s">
        <v>29</v>
      </c>
      <c r="B19" s="71">
        <f ca="1">OFFSET('TRABALHOS INICIAIS 153GO'!$AT$28,COLUMN(A3)-1,ROW(B2)-1)</f>
        <v>0</v>
      </c>
      <c r="C19" s="71">
        <f ca="1">OFFSET('TRABALHOS INICIAIS 153GO'!$AT$28,COLUMN(B3)-1,ROW(C2)-1)</f>
        <v>0</v>
      </c>
      <c r="D19" s="71">
        <f ca="1">OFFSET('TRABALHOS INICIAIS 153GO'!$AT$28,COLUMN(C3)-1,ROW(D2)-1)</f>
        <v>0</v>
      </c>
      <c r="E19" s="71">
        <f ca="1">OFFSET('TRABALHOS INICIAIS 153GO'!$AT$28,COLUMN(D3)-1,ROW(E2)-1)</f>
        <v>0</v>
      </c>
      <c r="F19" s="71">
        <f ca="1">OFFSET('TRABALHOS INICIAIS 153GO'!$AT$28,COLUMN(E3)-1,ROW(F2)-1)</f>
        <v>0</v>
      </c>
      <c r="G19" s="71">
        <f ca="1">OFFSET('TRABALHOS INICIAIS 153GO'!$AT$28,COLUMN(F3)-1,ROW(G2)-1)</f>
        <v>0</v>
      </c>
      <c r="H19" s="71">
        <f ca="1">OFFSET('TRABALHOS INICIAIS 153GO'!$AT$28,COLUMN(G3)-1,ROW(H2)-1)</f>
        <v>0</v>
      </c>
      <c r="I19" s="71">
        <f ca="1">OFFSET('TRABALHOS INICIAIS 153GO'!$AT$28,COLUMN(H3)-1,ROW(I2)-1)</f>
        <v>0</v>
      </c>
      <c r="J19" s="71">
        <f ca="1">OFFSET('TRABALHOS INICIAIS 153GO'!$AT$28,COLUMN(I3)-1,ROW(J2)-1)</f>
        <v>0</v>
      </c>
      <c r="K19" s="71">
        <f ca="1">OFFSET('TRABALHOS INICIAIS 153GO'!$AT$28,COLUMN(J3)-1,ROW(K2)-1)</f>
        <v>0</v>
      </c>
      <c r="L19" s="60">
        <v>25.9</v>
      </c>
    </row>
    <row r="20" spans="1:12" x14ac:dyDescent="0.2">
      <c r="A20" s="62" t="s">
        <v>30</v>
      </c>
      <c r="B20" s="71">
        <f ca="1">OFFSET('TRABALHOS INICIAIS 153GO'!$AT$28,COLUMN(A4)-1,ROW(B3)-1)</f>
        <v>0</v>
      </c>
      <c r="C20" s="71">
        <f ca="1">OFFSET('TRABALHOS INICIAIS 153GO'!$AT$28,COLUMN(B4)-1,ROW(C3)-1)</f>
        <v>159.71223021582747</v>
      </c>
      <c r="D20" s="71">
        <f ca="1">OFFSET('TRABALHOS INICIAIS 153GO'!$AT$28,COLUMN(C4)-1,ROW(D3)-1)</f>
        <v>0</v>
      </c>
      <c r="E20" s="71">
        <f ca="1">OFFSET('TRABALHOS INICIAIS 153GO'!$AT$28,COLUMN(D4)-1,ROW(E3)-1)</f>
        <v>0</v>
      </c>
      <c r="F20" s="71">
        <f ca="1">OFFSET('TRABALHOS INICIAIS 153GO'!$AT$28,COLUMN(E4)-1,ROW(F3)-1)</f>
        <v>0</v>
      </c>
      <c r="G20" s="71">
        <f ca="1">OFFSET('TRABALHOS INICIAIS 153GO'!$AT$28,COLUMN(F4)-1,ROW(G3)-1)</f>
        <v>3.1942446043165496</v>
      </c>
      <c r="H20" s="71">
        <f ca="1">OFFSET('TRABALHOS INICIAIS 153GO'!$AT$28,COLUMN(G4)-1,ROW(H3)-1)</f>
        <v>0</v>
      </c>
      <c r="I20" s="71">
        <f ca="1">OFFSET('TRABALHOS INICIAIS 153GO'!$AT$28,COLUMN(H4)-1,ROW(I3)-1)</f>
        <v>0</v>
      </c>
      <c r="J20" s="71">
        <f ca="1">OFFSET('TRABALHOS INICIAIS 153GO'!$AT$28,COLUMN(I4)-1,ROW(J3)-1)</f>
        <v>0</v>
      </c>
      <c r="K20" s="71">
        <f ca="1">OFFSET('TRABALHOS INICIAIS 153GO'!$AT$28,COLUMN(J4)-1,ROW(K3)-1)</f>
        <v>0</v>
      </c>
      <c r="L20" s="60">
        <v>11.100000000000009</v>
      </c>
    </row>
    <row r="21" spans="1:12" x14ac:dyDescent="0.2">
      <c r="A21" s="62" t="s">
        <v>31</v>
      </c>
      <c r="B21" s="71">
        <f ca="1">OFFSET('TRABALHOS INICIAIS 153GO'!$AT$28,COLUMN(A5)-1,ROW(B4)-1)</f>
        <v>1.6491862567811932</v>
      </c>
      <c r="C21" s="71">
        <f ca="1">OFFSET('TRABALHOS INICIAIS 153GO'!$AT$28,COLUMN(B5)-1,ROW(C4)-1)</f>
        <v>1896.014892032762</v>
      </c>
      <c r="D21" s="71">
        <f ca="1">OFFSET('TRABALHOS INICIAIS 153GO'!$AT$28,COLUMN(C5)-1,ROW(D4)-1)</f>
        <v>1.6491862567811932</v>
      </c>
      <c r="E21" s="71">
        <f ca="1">OFFSET('TRABALHOS INICIAIS 153GO'!$AT$28,COLUMN(D5)-1,ROW(E4)-1)</f>
        <v>16.967077970428676</v>
      </c>
      <c r="F21" s="71">
        <f ca="1">OFFSET('TRABALHOS INICIAIS 153GO'!$AT$28,COLUMN(E5)-1,ROW(F4)-1)</f>
        <v>4.241769492607169</v>
      </c>
      <c r="G21" s="71">
        <f ca="1">OFFSET('TRABALHOS INICIAIS 153GO'!$AT$28,COLUMN(F5)-1,ROW(G4)-1)</f>
        <v>36.820840336134445</v>
      </c>
      <c r="H21" s="71">
        <f ca="1">OFFSET('TRABALHOS INICIAIS 153GO'!$AT$28,COLUMN(G5)-1,ROW(H4)-1)</f>
        <v>0</v>
      </c>
      <c r="I21" s="71">
        <f ca="1">OFFSET('TRABALHOS INICIAIS 153GO'!$AT$28,COLUMN(H5)-1,ROW(I4)-1)</f>
        <v>0</v>
      </c>
      <c r="J21" s="71">
        <f ca="1">OFFSET('TRABALHOS INICIAIS 153GO'!$AT$28,COLUMN(I5)-1,ROW(J4)-1)</f>
        <v>0</v>
      </c>
      <c r="K21" s="71">
        <f ca="1">OFFSET('TRABALHOS INICIAIS 153GO'!$AT$28,COLUMN(J5)-1,ROW(K4)-1)</f>
        <v>0</v>
      </c>
      <c r="L21" s="60">
        <v>38.599999999999994</v>
      </c>
    </row>
    <row r="22" spans="1:12" x14ac:dyDescent="0.2">
      <c r="A22" s="62" t="s">
        <v>32</v>
      </c>
      <c r="B22" s="71">
        <f ca="1">OFFSET('TRABALHOS INICIAIS 153GO'!$AT$28,COLUMN(A6)-1,ROW(B5)-1)</f>
        <v>0</v>
      </c>
      <c r="C22" s="71">
        <f ca="1">OFFSET('TRABALHOS INICIAIS 153GO'!$AT$28,COLUMN(B6)-1,ROW(C5)-1)</f>
        <v>0</v>
      </c>
      <c r="D22" s="71">
        <f ca="1">OFFSET('TRABALHOS INICIAIS 153GO'!$AT$28,COLUMN(C6)-1,ROW(D5)-1)</f>
        <v>0</v>
      </c>
      <c r="E22" s="71">
        <f ca="1">OFFSET('TRABALHOS INICIAIS 153GO'!$AT$28,COLUMN(D6)-1,ROW(E5)-1)</f>
        <v>27.365661861074717</v>
      </c>
      <c r="F22" s="71">
        <f ca="1">OFFSET('TRABALHOS INICIAIS 153GO'!$AT$28,COLUMN(E6)-1,ROW(F5)-1)</f>
        <v>6.8414154652686792</v>
      </c>
      <c r="G22" s="71">
        <f ca="1">OFFSET('TRABALHOS INICIAIS 153GO'!$AT$28,COLUMN(F6)-1,ROW(G5)-1)</f>
        <v>0</v>
      </c>
      <c r="H22" s="71">
        <f ca="1">OFFSET('TRABALHOS INICIAIS 153GO'!$AT$28,COLUMN(G6)-1,ROW(H5)-1)</f>
        <v>0</v>
      </c>
      <c r="I22" s="71">
        <f ca="1">OFFSET('TRABALHOS INICIAIS 153GO'!$AT$28,COLUMN(H6)-1,ROW(I5)-1)</f>
        <v>0</v>
      </c>
      <c r="J22" s="71">
        <f ca="1">OFFSET('TRABALHOS INICIAIS 153GO'!$AT$28,COLUMN(I6)-1,ROW(J5)-1)</f>
        <v>0</v>
      </c>
      <c r="K22" s="71">
        <f ca="1">OFFSET('TRABALHOS INICIAIS 153GO'!$AT$28,COLUMN(J6)-1,ROW(K5)-1)</f>
        <v>0</v>
      </c>
      <c r="L22" s="60">
        <v>17.400000000000006</v>
      </c>
    </row>
    <row r="23" spans="1:12" x14ac:dyDescent="0.2">
      <c r="A23" s="62" t="s">
        <v>49</v>
      </c>
      <c r="B23" s="71">
        <f ca="1">OFFSET('TRABALHOS INICIAIS 153GO'!$AT$28,COLUMN(A7)-1,ROW(B6)-1)</f>
        <v>0</v>
      </c>
      <c r="C23" s="71">
        <f ca="1">OFFSET('TRABALHOS INICIAIS 153GO'!$AT$28,COLUMN(B7)-1,ROW(C6)-1)</f>
        <v>0</v>
      </c>
      <c r="D23" s="71">
        <f ca="1">OFFSET('TRABALHOS INICIAIS 153GO'!$AT$28,COLUMN(C7)-1,ROW(D6)-1)</f>
        <v>0</v>
      </c>
      <c r="E23" s="71">
        <f ca="1">OFFSET('TRABALHOS INICIAIS 153GO'!$AT$28,COLUMN(D7)-1,ROW(E6)-1)</f>
        <v>13.650629075726474</v>
      </c>
      <c r="F23" s="71">
        <f ca="1">OFFSET('TRABALHOS INICIAIS 153GO'!$AT$28,COLUMN(E7)-1,ROW(F6)-1)</f>
        <v>3.4126572689316186</v>
      </c>
      <c r="G23" s="71">
        <f ca="1">OFFSET('TRABALHOS INICIAIS 153GO'!$AT$28,COLUMN(F7)-1,ROW(G6)-1)</f>
        <v>0</v>
      </c>
      <c r="H23" s="71">
        <f ca="1">OFFSET('TRABALHOS INICIAIS 153GO'!$AT$28,COLUMN(G7)-1,ROW(H6)-1)</f>
        <v>0</v>
      </c>
      <c r="I23" s="71">
        <f ca="1">OFFSET('TRABALHOS INICIAIS 153GO'!$AT$28,COLUMN(H7)-1,ROW(I6)-1)</f>
        <v>0</v>
      </c>
      <c r="J23" s="71">
        <f ca="1">OFFSET('TRABALHOS INICIAIS 153GO'!$AT$28,COLUMN(I7)-1,ROW(J6)-1)</f>
        <v>0</v>
      </c>
      <c r="K23" s="71">
        <f ca="1">OFFSET('TRABALHOS INICIAIS 153GO'!$AT$28,COLUMN(J7)-1,ROW(K6)-1)</f>
        <v>0</v>
      </c>
      <c r="L23" s="60">
        <v>17.5</v>
      </c>
    </row>
    <row r="24" spans="1:12" x14ac:dyDescent="0.2">
      <c r="A24" s="62" t="s">
        <v>33</v>
      </c>
      <c r="B24" s="71">
        <f ca="1">OFFSET('TRABALHOS INICIAIS 153GO'!$AT$28,COLUMN(A8)-1,ROW(B7)-1)</f>
        <v>0</v>
      </c>
      <c r="C24" s="71">
        <f ca="1">OFFSET('TRABALHOS INICIAIS 153GO'!$AT$28,COLUMN(B8)-1,ROW(C7)-1)</f>
        <v>0</v>
      </c>
      <c r="D24" s="71">
        <f ca="1">OFFSET('TRABALHOS INICIAIS 153GO'!$AT$28,COLUMN(C8)-1,ROW(D7)-1)</f>
        <v>0</v>
      </c>
      <c r="E24" s="71">
        <f ca="1">OFFSET('TRABALHOS INICIAIS 153GO'!$AT$28,COLUMN(D8)-1,ROW(E7)-1)</f>
        <v>6.8450892269504866</v>
      </c>
      <c r="F24" s="71">
        <f ca="1">OFFSET('TRABALHOS INICIAIS 153GO'!$AT$28,COLUMN(E8)-1,ROW(F7)-1)</f>
        <v>1.7112723067376217</v>
      </c>
      <c r="G24" s="71">
        <f ca="1">OFFSET('TRABALHOS INICIAIS 153GO'!$AT$28,COLUMN(F8)-1,ROW(G7)-1)</f>
        <v>0</v>
      </c>
      <c r="H24" s="71">
        <f ca="1">OFFSET('TRABALHOS INICIAIS 153GO'!$AT$28,COLUMN(G8)-1,ROW(H7)-1)</f>
        <v>5720.0000000000009</v>
      </c>
      <c r="I24" s="71">
        <f ca="1">OFFSET('TRABALHOS INICIAIS 153GO'!$AT$28,COLUMN(H8)-1,ROW(I7)-1)</f>
        <v>28600.000000000004</v>
      </c>
      <c r="J24" s="71">
        <f ca="1">OFFSET('TRABALHOS INICIAIS 153GO'!$AT$28,COLUMN(I8)-1,ROW(J7)-1)</f>
        <v>28600.000000000004</v>
      </c>
      <c r="K24" s="71">
        <f ca="1">OFFSET('TRABALHOS INICIAIS 153GO'!$AT$28,COLUMN(J8)-1,ROW(K7)-1)</f>
        <v>0</v>
      </c>
      <c r="L24" s="60">
        <v>34.099999999999994</v>
      </c>
    </row>
    <row r="25" spans="1:12" x14ac:dyDescent="0.2">
      <c r="A25" s="62" t="s">
        <v>50</v>
      </c>
      <c r="B25" s="71">
        <f ca="1">OFFSET('TRABALHOS INICIAIS 153GO'!$AT$28,COLUMN(A9)-1,ROW(B8)-1)</f>
        <v>0</v>
      </c>
      <c r="C25" s="71">
        <f ca="1">OFFSET('TRABALHOS INICIAIS 153GO'!$AT$28,COLUMN(B9)-1,ROW(C8)-1)</f>
        <v>1772.678302090068</v>
      </c>
      <c r="D25" s="71">
        <f ca="1">OFFSET('TRABALHOS INICIAIS 153GO'!$AT$28,COLUMN(C9)-1,ROW(D8)-1)</f>
        <v>0</v>
      </c>
      <c r="E25" s="71">
        <f ca="1">OFFSET('TRABALHOS INICIAIS 153GO'!$AT$28,COLUMN(D9)-1,ROW(E8)-1)</f>
        <v>6.8681318681318668</v>
      </c>
      <c r="F25" s="71">
        <f ca="1">OFFSET('TRABALHOS INICIAIS 153GO'!$AT$28,COLUMN(E9)-1,ROW(F8)-1)</f>
        <v>1.7170329670329667</v>
      </c>
      <c r="G25" s="71">
        <f ca="1">OFFSET('TRABALHOS INICIAIS 153GO'!$AT$28,COLUMN(F9)-1,ROW(G8)-1)</f>
        <v>35.453566041801366</v>
      </c>
      <c r="H25" s="71">
        <f ca="1">OFFSET('TRABALHOS INICIAIS 153GO'!$AT$28,COLUMN(G9)-1,ROW(H8)-1)</f>
        <v>6600</v>
      </c>
      <c r="I25" s="71">
        <f ca="1">OFFSET('TRABALHOS INICIAIS 153GO'!$AT$28,COLUMN(H9)-1,ROW(I8)-1)</f>
        <v>33000</v>
      </c>
      <c r="J25" s="71">
        <f ca="1">OFFSET('TRABALHOS INICIAIS 153GO'!$AT$28,COLUMN(I9)-1,ROW(J8)-1)</f>
        <v>33000</v>
      </c>
      <c r="K25" s="71">
        <f ca="1">OFFSET('TRABALHOS INICIAIS 153GO'!$AT$28,COLUMN(J9)-1,ROW(K8)-1)</f>
        <v>0</v>
      </c>
      <c r="L25" s="60">
        <v>24.800000000000011</v>
      </c>
    </row>
    <row r="26" spans="1:12" x14ac:dyDescent="0.2">
      <c r="A26" s="62" t="s">
        <v>34</v>
      </c>
      <c r="B26" s="71">
        <f ca="1">OFFSET('TRABALHOS INICIAIS 153GO'!$AT$28,COLUMN(A10)-1,ROW(B9)-1)</f>
        <v>0</v>
      </c>
      <c r="C26" s="71">
        <f ca="1">OFFSET('TRABALHOS INICIAIS 153GO'!$AT$28,COLUMN(B10)-1,ROW(C9)-1)</f>
        <v>0</v>
      </c>
      <c r="D26" s="71">
        <f ca="1">OFFSET('TRABALHOS INICIAIS 153GO'!$AT$28,COLUMN(C10)-1,ROW(D9)-1)</f>
        <v>0</v>
      </c>
      <c r="E26" s="71">
        <f ca="1">OFFSET('TRABALHOS INICIAIS 153GO'!$AT$28,COLUMN(D10)-1,ROW(E9)-1)</f>
        <v>6.8688845401174108</v>
      </c>
      <c r="F26" s="71">
        <f ca="1">OFFSET('TRABALHOS INICIAIS 153GO'!$AT$28,COLUMN(E10)-1,ROW(F9)-1)</f>
        <v>1.7172211350293527</v>
      </c>
      <c r="G26" s="71">
        <f ca="1">OFFSET('TRABALHOS INICIAIS 153GO'!$AT$28,COLUMN(F10)-1,ROW(G9)-1)</f>
        <v>0</v>
      </c>
      <c r="H26" s="71">
        <f ca="1">OFFSET('TRABALHOS INICIAIS 153GO'!$AT$28,COLUMN(G10)-1,ROW(H9)-1)</f>
        <v>0</v>
      </c>
      <c r="I26" s="71">
        <f ca="1">OFFSET('TRABALHOS INICIAIS 153GO'!$AT$28,COLUMN(H10)-1,ROW(I9)-1)</f>
        <v>0</v>
      </c>
      <c r="J26" s="71">
        <f ca="1">OFFSET('TRABALHOS INICIAIS 153GO'!$AT$28,COLUMN(I10)-1,ROW(J9)-1)</f>
        <v>0</v>
      </c>
      <c r="K26" s="71">
        <f ca="1">OFFSET('TRABALHOS INICIAIS 153GO'!$AT$28,COLUMN(J10)-1,ROW(K9)-1)</f>
        <v>0</v>
      </c>
      <c r="L26" s="60">
        <v>11.699999999999989</v>
      </c>
    </row>
    <row r="27" spans="1:12" x14ac:dyDescent="0.2">
      <c r="A27" s="62" t="s">
        <v>51</v>
      </c>
      <c r="B27" s="71">
        <f ca="1">OFFSET('TRABALHOS INICIAIS 153GO'!$AT$28,COLUMN(A11)-1,ROW(B10)-1)</f>
        <v>0</v>
      </c>
      <c r="C27" s="71">
        <f ca="1">OFFSET('TRABALHOS INICIAIS 153GO'!$AT$28,COLUMN(B11)-1,ROW(C10)-1)</f>
        <v>0</v>
      </c>
      <c r="D27" s="71">
        <f ca="1">OFFSET('TRABALHOS INICIAIS 153GO'!$AT$28,COLUMN(C11)-1,ROW(D10)-1)</f>
        <v>0</v>
      </c>
      <c r="E27" s="71">
        <f ca="1">OFFSET('TRABALHOS INICIAIS 153GO'!$AT$28,COLUMN(D11)-1,ROW(E10)-1)</f>
        <v>44.105009508639029</v>
      </c>
      <c r="F27" s="71">
        <f ca="1">OFFSET('TRABALHOS INICIAIS 153GO'!$AT$28,COLUMN(E11)-1,ROW(F10)-1)</f>
        <v>11.026252377159757</v>
      </c>
      <c r="G27" s="71">
        <f ca="1">OFFSET('TRABALHOS INICIAIS 153GO'!$AT$28,COLUMN(F11)-1,ROW(G10)-1)</f>
        <v>0</v>
      </c>
      <c r="H27" s="71">
        <f ca="1">OFFSET('TRABALHOS INICIAIS 153GO'!$AT$28,COLUMN(G11)-1,ROW(H10)-1)</f>
        <v>0</v>
      </c>
      <c r="I27" s="71">
        <f ca="1">OFFSET('TRABALHOS INICIAIS 153GO'!$AT$28,COLUMN(H11)-1,ROW(I10)-1)</f>
        <v>0</v>
      </c>
      <c r="J27" s="71">
        <f ca="1">OFFSET('TRABALHOS INICIAIS 153GO'!$AT$28,COLUMN(I11)-1,ROW(J10)-1)</f>
        <v>0</v>
      </c>
      <c r="K27" s="71">
        <f ca="1">OFFSET('TRABALHOS INICIAIS 153GO'!$AT$28,COLUMN(J11)-1,ROW(K10)-1)</f>
        <v>0</v>
      </c>
      <c r="L27" s="60">
        <v>30.199999999999989</v>
      </c>
    </row>
    <row r="28" spans="1:12" x14ac:dyDescent="0.2">
      <c r="A28" s="62" t="s">
        <v>52</v>
      </c>
      <c r="B28" s="71">
        <f ca="1">OFFSET('TRABALHOS INICIAIS 153GO'!$AT$28,COLUMN(A12)-1,ROW(B11)-1)</f>
        <v>0.95999999999989083</v>
      </c>
      <c r="C28" s="71">
        <f ca="1">OFFSET('TRABALHOS INICIAIS 153GO'!$AT$28,COLUMN(B12)-1,ROW(C11)-1)</f>
        <v>31.999999999996362</v>
      </c>
      <c r="D28" s="71">
        <f ca="1">OFFSET('TRABALHOS INICIAIS 153GO'!$AT$28,COLUMN(C12)-1,ROW(D11)-1)</f>
        <v>0.95999999999989083</v>
      </c>
      <c r="E28" s="71">
        <f ca="1">OFFSET('TRABALHOS INICIAIS 153GO'!$AT$28,COLUMN(D12)-1,ROW(E11)-1)</f>
        <v>27.126213592233022</v>
      </c>
      <c r="F28" s="71">
        <f ca="1">OFFSET('TRABALHOS INICIAIS 153GO'!$AT$28,COLUMN(E12)-1,ROW(F11)-1)</f>
        <v>6.7815533980582554</v>
      </c>
      <c r="G28" s="71">
        <f ca="1">OFFSET('TRABALHOS INICIAIS 153GO'!$AT$28,COLUMN(F12)-1,ROW(G11)-1)</f>
        <v>0</v>
      </c>
      <c r="H28" s="71">
        <f ca="1">OFFSET('TRABALHOS INICIAIS 153GO'!$AT$28,COLUMN(G12)-1,ROW(H11)-1)</f>
        <v>0</v>
      </c>
      <c r="I28" s="71">
        <f ca="1">OFFSET('TRABALHOS INICIAIS 153GO'!$AT$28,COLUMN(H12)-1,ROW(I11)-1)</f>
        <v>0</v>
      </c>
      <c r="J28" s="71">
        <f ca="1">OFFSET('TRABALHOS INICIAIS 153GO'!$AT$28,COLUMN(I12)-1,ROW(J11)-1)</f>
        <v>0</v>
      </c>
      <c r="K28" s="71">
        <f ca="1">OFFSET('TRABALHOS INICIAIS 153GO'!$AT$28,COLUMN(J12)-1,ROW(K11)-1)</f>
        <v>0</v>
      </c>
      <c r="L28" s="60">
        <v>32.400000000000034</v>
      </c>
    </row>
    <row r="29" spans="1:12" x14ac:dyDescent="0.2">
      <c r="A29" s="62" t="s">
        <v>53</v>
      </c>
      <c r="B29" s="71">
        <f ca="1">OFFSET('TRABALHOS INICIAIS 153GO'!$AT$28,COLUMN(A13)-1,ROW(B12)-1)</f>
        <v>0</v>
      </c>
      <c r="C29" s="71">
        <f ca="1">OFFSET('TRABALHOS INICIAIS 153GO'!$AT$28,COLUMN(B13)-1,ROW(C12)-1)</f>
        <v>0</v>
      </c>
      <c r="D29" s="71">
        <f ca="1">OFFSET('TRABALHOS INICIAIS 153GO'!$AT$28,COLUMN(C13)-1,ROW(D12)-1)</f>
        <v>0</v>
      </c>
      <c r="E29" s="71">
        <f ca="1">OFFSET('TRABALHOS INICIAIS 153GO'!$AT$28,COLUMN(D13)-1,ROW(E12)-1)</f>
        <v>3.3402203856749275</v>
      </c>
      <c r="F29" s="71">
        <f ca="1">OFFSET('TRABALHOS INICIAIS 153GO'!$AT$28,COLUMN(E13)-1,ROW(F12)-1)</f>
        <v>0.83505509641873188</v>
      </c>
      <c r="G29" s="71">
        <f ca="1">OFFSET('TRABALHOS INICIAIS 153GO'!$AT$28,COLUMN(F13)-1,ROW(G12)-1)</f>
        <v>0</v>
      </c>
      <c r="H29" s="71">
        <f ca="1">OFFSET('TRABALHOS INICIAIS 153GO'!$AT$28,COLUMN(G13)-1,ROW(H12)-1)</f>
        <v>0</v>
      </c>
      <c r="I29" s="71">
        <f ca="1">OFFSET('TRABALHOS INICIAIS 153GO'!$AT$28,COLUMN(H13)-1,ROW(I12)-1)</f>
        <v>0</v>
      </c>
      <c r="J29" s="71">
        <f ca="1">OFFSET('TRABALHOS INICIAIS 153GO'!$AT$28,COLUMN(I13)-1,ROW(J12)-1)</f>
        <v>0</v>
      </c>
      <c r="K29" s="71">
        <f ca="1">OFFSET('TRABALHOS INICIAIS 153GO'!$AT$28,COLUMN(J13)-1,ROW(K12)-1)</f>
        <v>0</v>
      </c>
      <c r="L29" s="60">
        <v>9.6999999999999886</v>
      </c>
    </row>
    <row r="30" spans="1:12" x14ac:dyDescent="0.2">
      <c r="A30" s="62" t="s">
        <v>54</v>
      </c>
      <c r="B30" s="71">
        <f ca="1">OFFSET('TRABALHOS INICIAIS 153GO'!$AT$28,COLUMN(A14)-1,ROW(B13)-1)</f>
        <v>0</v>
      </c>
      <c r="C30" s="71">
        <f ca="1">OFFSET('TRABALHOS INICIAIS 153GO'!$AT$28,COLUMN(B14)-1,ROW(C13)-1)</f>
        <v>0</v>
      </c>
      <c r="D30" s="71">
        <f ca="1">OFFSET('TRABALHOS INICIAIS 153GO'!$AT$28,COLUMN(C14)-1,ROW(D13)-1)</f>
        <v>0</v>
      </c>
      <c r="E30" s="71">
        <f ca="1">OFFSET('TRABALHOS INICIAIS 153GO'!$AT$28,COLUMN(D14)-1,ROW(E13)-1)</f>
        <v>3.4438775510204076</v>
      </c>
      <c r="F30" s="71">
        <f ca="1">OFFSET('TRABALHOS INICIAIS 153GO'!$AT$28,COLUMN(E14)-1,ROW(F13)-1)</f>
        <v>0.8609693877551019</v>
      </c>
      <c r="G30" s="71">
        <f ca="1">OFFSET('TRABALHOS INICIAIS 153GO'!$AT$28,COLUMN(F14)-1,ROW(G13)-1)</f>
        <v>0</v>
      </c>
      <c r="H30" s="71">
        <f ca="1">OFFSET('TRABALHOS INICIAIS 153GO'!$AT$28,COLUMN(G14)-1,ROW(H13)-1)</f>
        <v>0</v>
      </c>
      <c r="I30" s="71">
        <f ca="1">OFFSET('TRABALHOS INICIAIS 153GO'!$AT$28,COLUMN(H14)-1,ROW(I13)-1)</f>
        <v>0</v>
      </c>
      <c r="J30" s="71">
        <f ca="1">OFFSET('TRABALHOS INICIAIS 153GO'!$AT$28,COLUMN(I14)-1,ROW(J13)-1)</f>
        <v>0</v>
      </c>
      <c r="K30" s="71">
        <f ca="1">OFFSET('TRABALHOS INICIAIS 153GO'!$AT$28,COLUMN(J14)-1,ROW(K13)-1)</f>
        <v>0</v>
      </c>
      <c r="L30" s="60">
        <v>4.5</v>
      </c>
    </row>
    <row r="31" spans="1:12" x14ac:dyDescent="0.2">
      <c r="A31" s="62" t="s">
        <v>55</v>
      </c>
      <c r="B31" s="71">
        <f ca="1">OFFSET('TRABALHOS INICIAIS 153GO'!$AT$28,COLUMN(A15)-1,ROW(B14)-1)</f>
        <v>0</v>
      </c>
      <c r="C31" s="71">
        <f ca="1">OFFSET('TRABALHOS INICIAIS 153GO'!$AT$28,COLUMN(B15)-1,ROW(C14)-1)</f>
        <v>0</v>
      </c>
      <c r="D31" s="71">
        <f ca="1">OFFSET('TRABALHOS INICIAIS 153GO'!$AT$28,COLUMN(C15)-1,ROW(D14)-1)</f>
        <v>0</v>
      </c>
      <c r="E31" s="71">
        <f ca="1">OFFSET('TRABALHOS INICIAIS 153GO'!$AT$28,COLUMN(D15)-1,ROW(E14)-1)</f>
        <v>0</v>
      </c>
      <c r="F31" s="71">
        <f ca="1">OFFSET('TRABALHOS INICIAIS 153GO'!$AT$28,COLUMN(E15)-1,ROW(F14)-1)</f>
        <v>0</v>
      </c>
      <c r="G31" s="71">
        <f ca="1">OFFSET('TRABALHOS INICIAIS 153GO'!$AT$28,COLUMN(F15)-1,ROW(G14)-1)</f>
        <v>0</v>
      </c>
      <c r="H31" s="71">
        <f ca="1">OFFSET('TRABALHOS INICIAIS 153GO'!$AT$28,COLUMN(G15)-1,ROW(H14)-1)</f>
        <v>0</v>
      </c>
      <c r="I31" s="71">
        <f ca="1">OFFSET('TRABALHOS INICIAIS 153GO'!$AT$28,COLUMN(H15)-1,ROW(I14)-1)</f>
        <v>0</v>
      </c>
      <c r="J31" s="71">
        <f ca="1">OFFSET('TRABALHOS INICIAIS 153GO'!$AT$28,COLUMN(I15)-1,ROW(J14)-1)</f>
        <v>0</v>
      </c>
      <c r="K31" s="71">
        <f ca="1">OFFSET('TRABALHOS INICIAIS 153GO'!$AT$28,COLUMN(J15)-1,ROW(K14)-1)</f>
        <v>0</v>
      </c>
      <c r="L31" s="60">
        <v>14.800000000000011</v>
      </c>
    </row>
    <row r="32" spans="1:12" x14ac:dyDescent="0.2">
      <c r="A32" s="62" t="s">
        <v>56</v>
      </c>
      <c r="B32" s="71">
        <f ca="1">OFFSET('TRABALHOS INICIAIS 153GO'!$AT$28,COLUMN(A16)-1,ROW(B15)-1)</f>
        <v>0</v>
      </c>
      <c r="C32" s="71">
        <f ca="1">OFFSET('TRABALHOS INICIAIS 153GO'!$AT$28,COLUMN(B16)-1,ROW(C15)-1)</f>
        <v>0</v>
      </c>
      <c r="D32" s="71">
        <f ca="1">OFFSET('TRABALHOS INICIAIS 153GO'!$AT$28,COLUMN(C16)-1,ROW(D15)-1)</f>
        <v>0</v>
      </c>
      <c r="E32" s="71">
        <f ca="1">OFFSET('TRABALHOS INICIAIS 153GO'!$AT$28,COLUMN(D16)-1,ROW(E15)-1)</f>
        <v>27.012763868433971</v>
      </c>
      <c r="F32" s="71">
        <f ca="1">OFFSET('TRABALHOS INICIAIS 153GO'!$AT$28,COLUMN(E16)-1,ROW(F15)-1)</f>
        <v>6.7531909671084929</v>
      </c>
      <c r="G32" s="71">
        <f ca="1">OFFSET('TRABALHOS INICIAIS 153GO'!$AT$28,COLUMN(F16)-1,ROW(G15)-1)</f>
        <v>0</v>
      </c>
      <c r="H32" s="71">
        <f ca="1">OFFSET('TRABALHOS INICIAIS 153GO'!$AT$28,COLUMN(G16)-1,ROW(H15)-1)</f>
        <v>1760</v>
      </c>
      <c r="I32" s="71">
        <f ca="1">OFFSET('TRABALHOS INICIAIS 153GO'!$AT$28,COLUMN(H16)-1,ROW(I15)-1)</f>
        <v>8800</v>
      </c>
      <c r="J32" s="71">
        <f ca="1">OFFSET('TRABALHOS INICIAIS 153GO'!$AT$28,COLUMN(I16)-1,ROW(J15)-1)</f>
        <v>8800</v>
      </c>
      <c r="K32" s="71">
        <f ca="1">OFFSET('TRABALHOS INICIAIS 153GO'!$AT$28,COLUMN(J16)-1,ROW(K15)-1)</f>
        <v>0</v>
      </c>
      <c r="L32" s="60">
        <v>15.5</v>
      </c>
    </row>
    <row r="33" spans="1:12" x14ac:dyDescent="0.2">
      <c r="A33" s="62" t="s">
        <v>57</v>
      </c>
      <c r="B33" s="71">
        <f ca="1">OFFSET('TRABALHOS INICIAIS 153GO'!$AT$28,COLUMN(A17)-1,ROW(B16)-1)</f>
        <v>0</v>
      </c>
      <c r="C33" s="71">
        <f ca="1">OFFSET('TRABALHOS INICIAIS 153GO'!$AT$28,COLUMN(B17)-1,ROW(C16)-1)</f>
        <v>0</v>
      </c>
      <c r="D33" s="71">
        <f ca="1">OFFSET('TRABALHOS INICIAIS 153GO'!$AT$28,COLUMN(C17)-1,ROW(D16)-1)</f>
        <v>0</v>
      </c>
      <c r="E33" s="71">
        <f ca="1">OFFSET('TRABALHOS INICIAIS 153GO'!$AT$28,COLUMN(D17)-1,ROW(E16)-1)</f>
        <v>10.446428571428434</v>
      </c>
      <c r="F33" s="71">
        <f ca="1">OFFSET('TRABALHOS INICIAIS 153GO'!$AT$28,COLUMN(E17)-1,ROW(F16)-1)</f>
        <v>2.6116071428571086</v>
      </c>
      <c r="G33" s="71">
        <f ca="1">OFFSET('TRABALHOS INICIAIS 153GO'!$AT$28,COLUMN(F17)-1,ROW(G16)-1)</f>
        <v>0</v>
      </c>
      <c r="H33" s="71">
        <f ca="1">OFFSET('TRABALHOS INICIAIS 153GO'!$AT$28,COLUMN(G17)-1,ROW(H16)-1)</f>
        <v>0</v>
      </c>
      <c r="I33" s="71">
        <f ca="1">OFFSET('TRABALHOS INICIAIS 153GO'!$AT$28,COLUMN(H17)-1,ROW(I16)-1)</f>
        <v>0</v>
      </c>
      <c r="J33" s="71">
        <f ca="1">OFFSET('TRABALHOS INICIAIS 153GO'!$AT$28,COLUMN(I17)-1,ROW(J16)-1)</f>
        <v>0</v>
      </c>
      <c r="K33" s="71">
        <f ca="1">OFFSET('TRABALHOS INICIAIS 153GO'!$AT$28,COLUMN(J17)-1,ROW(K16)-1)</f>
        <v>0</v>
      </c>
      <c r="L33" s="60">
        <v>2.5999999999999659</v>
      </c>
    </row>
    <row r="34" spans="1:12" x14ac:dyDescent="0.2">
      <c r="A34" s="62" t="s">
        <v>58</v>
      </c>
      <c r="B34" s="71">
        <f ca="1">OFFSET('TRABALHOS INICIAIS 153GO'!$AT$28,COLUMN(A18)-1,ROW(B17)-1)</f>
        <v>0</v>
      </c>
      <c r="C34" s="71">
        <f ca="1">OFFSET('TRABALHOS INICIAIS 153GO'!$AT$28,COLUMN(B18)-1,ROW(C17)-1)</f>
        <v>240.95022624434387</v>
      </c>
      <c r="D34" s="71">
        <f ca="1">OFFSET('TRABALHOS INICIAIS 153GO'!$AT$28,COLUMN(C18)-1,ROW(D17)-1)</f>
        <v>0</v>
      </c>
      <c r="E34" s="71">
        <f ca="1">OFFSET('TRABALHOS INICIAIS 153GO'!$AT$28,COLUMN(D18)-1,ROW(E17)-1)</f>
        <v>146.59915854768795</v>
      </c>
      <c r="F34" s="71">
        <f ca="1">OFFSET('TRABALHOS INICIAIS 153GO'!$AT$28,COLUMN(E18)-1,ROW(F17)-1)</f>
        <v>36.649789636921987</v>
      </c>
      <c r="G34" s="71">
        <f ca="1">OFFSET('TRABALHOS INICIAIS 153GO'!$AT$28,COLUMN(F18)-1,ROW(G17)-1)</f>
        <v>4.8190045248868776</v>
      </c>
      <c r="H34" s="71">
        <f ca="1">OFFSET('TRABALHOS INICIAIS 153GO'!$AT$28,COLUMN(G18)-1,ROW(H17)-1)</f>
        <v>4400</v>
      </c>
      <c r="I34" s="71">
        <f ca="1">OFFSET('TRABALHOS INICIAIS 153GO'!$AT$28,COLUMN(H18)-1,ROW(I17)-1)</f>
        <v>22000</v>
      </c>
      <c r="J34" s="71">
        <f ca="1">OFFSET('TRABALHOS INICIAIS 153GO'!$AT$28,COLUMN(I18)-1,ROW(J17)-1)</f>
        <v>22000</v>
      </c>
      <c r="K34" s="71">
        <f ca="1">OFFSET('TRABALHOS INICIAIS 153GO'!$AT$28,COLUMN(J18)-1,ROW(K17)-1)</f>
        <v>0</v>
      </c>
      <c r="L34" s="60">
        <v>35.5</v>
      </c>
    </row>
    <row r="35" spans="1:12" x14ac:dyDescent="0.2">
      <c r="A35" s="62" t="s">
        <v>59</v>
      </c>
      <c r="B35" s="71">
        <f ca="1">OFFSET('TRABALHOS INICIAIS 153GO'!$AT$28,COLUMN(A19)-1,ROW(B18)-1)</f>
        <v>0</v>
      </c>
      <c r="C35" s="71">
        <f ca="1">OFFSET('TRABALHOS INICIAIS 153GO'!$AT$28,COLUMN(B19)-1,ROW(C18)-1)</f>
        <v>0</v>
      </c>
      <c r="D35" s="71">
        <f ca="1">OFFSET('TRABALHOS INICIAIS 153GO'!$AT$28,COLUMN(C19)-1,ROW(D18)-1)</f>
        <v>0</v>
      </c>
      <c r="E35" s="71">
        <f ca="1">OFFSET('TRABALHOS INICIAIS 153GO'!$AT$28,COLUMN(D19)-1,ROW(E18)-1)</f>
        <v>0</v>
      </c>
      <c r="F35" s="71">
        <f ca="1">OFFSET('TRABALHOS INICIAIS 153GO'!$AT$28,COLUMN(E19)-1,ROW(F18)-1)</f>
        <v>0</v>
      </c>
      <c r="G35" s="71">
        <f ca="1">OFFSET('TRABALHOS INICIAIS 153GO'!$AT$28,COLUMN(F19)-1,ROW(G18)-1)</f>
        <v>0</v>
      </c>
      <c r="H35" s="71">
        <f ca="1">OFFSET('TRABALHOS INICIAIS 153GO'!$AT$28,COLUMN(G19)-1,ROW(H18)-1)</f>
        <v>0</v>
      </c>
      <c r="I35" s="71">
        <f ca="1">OFFSET('TRABALHOS INICIAIS 153GO'!$AT$28,COLUMN(H19)-1,ROW(I18)-1)</f>
        <v>0</v>
      </c>
      <c r="J35" s="71">
        <f ca="1">OFFSET('TRABALHOS INICIAIS 153GO'!$AT$28,COLUMN(I19)-1,ROW(J18)-1)</f>
        <v>0</v>
      </c>
      <c r="K35" s="71">
        <f ca="1">OFFSET('TRABALHOS INICIAIS 153GO'!$AT$28,COLUMN(J19)-1,ROW(K18)-1)</f>
        <v>0</v>
      </c>
      <c r="L35" s="60">
        <v>2.8000000000000114</v>
      </c>
    </row>
    <row r="36" spans="1:12" x14ac:dyDescent="0.2">
      <c r="A36" s="62" t="s">
        <v>60</v>
      </c>
      <c r="B36" s="71">
        <f ca="1">OFFSET('TRABALHOS INICIAIS 153GO'!$AT$28,COLUMN(A20)-1,ROW(B19)-1)</f>
        <v>0</v>
      </c>
      <c r="C36" s="71">
        <f ca="1">OFFSET('TRABALHOS INICIAIS 153GO'!$AT$28,COLUMN(B20)-1,ROW(C19)-1)</f>
        <v>0</v>
      </c>
      <c r="D36" s="71">
        <f ca="1">OFFSET('TRABALHOS INICIAIS 153GO'!$AT$28,COLUMN(C20)-1,ROW(D19)-1)</f>
        <v>0</v>
      </c>
      <c r="E36" s="71">
        <f ca="1">OFFSET('TRABALHOS INICIAIS 153GO'!$AT$28,COLUMN(D20)-1,ROW(E19)-1)</f>
        <v>3.333333333333341</v>
      </c>
      <c r="F36" s="71">
        <f ca="1">OFFSET('TRABALHOS INICIAIS 153GO'!$AT$28,COLUMN(E20)-1,ROW(F19)-1)</f>
        <v>0.83333333333333526</v>
      </c>
      <c r="G36" s="71">
        <f ca="1">OFFSET('TRABALHOS INICIAIS 153GO'!$AT$28,COLUMN(F20)-1,ROW(G19)-1)</f>
        <v>0</v>
      </c>
      <c r="H36" s="71">
        <f ca="1">OFFSET('TRABALHOS INICIAIS 153GO'!$AT$28,COLUMN(G20)-1,ROW(H19)-1)</f>
        <v>0</v>
      </c>
      <c r="I36" s="71">
        <f ca="1">OFFSET('TRABALHOS INICIAIS 153GO'!$AT$28,COLUMN(H20)-1,ROW(I19)-1)</f>
        <v>0</v>
      </c>
      <c r="J36" s="71">
        <f ca="1">OFFSET('TRABALHOS INICIAIS 153GO'!$AT$28,COLUMN(I20)-1,ROW(J19)-1)</f>
        <v>0</v>
      </c>
      <c r="K36" s="71">
        <f ca="1">OFFSET('TRABALHOS INICIAIS 153GO'!$AT$28,COLUMN(J20)-1,ROW(K19)-1)</f>
        <v>0</v>
      </c>
      <c r="L36" s="60">
        <v>9.6000000000000227</v>
      </c>
    </row>
    <row r="37" spans="1:12" x14ac:dyDescent="0.2">
      <c r="A37" s="62" t="s">
        <v>61</v>
      </c>
      <c r="B37" s="71">
        <f ca="1">OFFSET('TRABALHOS INICIAIS 153GO'!$AT$28,COLUMN(A21)-1,ROW(B20)-1)</f>
        <v>0</v>
      </c>
      <c r="C37" s="71">
        <f ca="1">OFFSET('TRABALHOS INICIAIS 153GO'!$AT$28,COLUMN(B21)-1,ROW(C20)-1)</f>
        <v>0</v>
      </c>
      <c r="D37" s="71">
        <f ca="1">OFFSET('TRABALHOS INICIAIS 153GO'!$AT$28,COLUMN(C21)-1,ROW(D20)-1)</f>
        <v>0</v>
      </c>
      <c r="E37" s="71">
        <f ca="1">OFFSET('TRABALHOS INICIAIS 153GO'!$AT$28,COLUMN(D21)-1,ROW(E20)-1)</f>
        <v>0</v>
      </c>
      <c r="F37" s="71">
        <f ca="1">OFFSET('TRABALHOS INICIAIS 153GO'!$AT$28,COLUMN(E21)-1,ROW(F20)-1)</f>
        <v>0</v>
      </c>
      <c r="G37" s="71">
        <f ca="1">OFFSET('TRABALHOS INICIAIS 153GO'!$AT$28,COLUMN(F21)-1,ROW(G20)-1)</f>
        <v>0</v>
      </c>
      <c r="H37" s="71">
        <f ca="1">OFFSET('TRABALHOS INICIAIS 153GO'!$AT$28,COLUMN(G21)-1,ROW(H20)-1)</f>
        <v>0</v>
      </c>
      <c r="I37" s="71">
        <f ca="1">OFFSET('TRABALHOS INICIAIS 153GO'!$AT$28,COLUMN(H21)-1,ROW(I20)-1)</f>
        <v>0</v>
      </c>
      <c r="J37" s="71">
        <f ca="1">OFFSET('TRABALHOS INICIAIS 153GO'!$AT$28,COLUMN(I21)-1,ROW(J20)-1)</f>
        <v>0</v>
      </c>
      <c r="K37" s="71">
        <f ca="1">OFFSET('TRABALHOS INICIAIS 153GO'!$AT$28,COLUMN(J21)-1,ROW(K20)-1)</f>
        <v>0</v>
      </c>
      <c r="L37" s="60">
        <v>7.3999999999999773</v>
      </c>
    </row>
    <row r="38" spans="1:12" x14ac:dyDescent="0.2">
      <c r="A38" s="62" t="s">
        <v>62</v>
      </c>
      <c r="B38" s="71">
        <f ca="1">OFFSET('TRABALHOS INICIAIS 153GO'!$AT$28,COLUMN(A22)-1,ROW(B21)-1)</f>
        <v>0</v>
      </c>
      <c r="C38" s="71">
        <f ca="1">OFFSET('TRABALHOS INICIAIS 153GO'!$AT$28,COLUMN(B22)-1,ROW(C21)-1)</f>
        <v>54.945054945054935</v>
      </c>
      <c r="D38" s="71">
        <f ca="1">OFFSET('TRABALHOS INICIAIS 153GO'!$AT$28,COLUMN(C22)-1,ROW(D21)-1)</f>
        <v>0</v>
      </c>
      <c r="E38" s="71">
        <f ca="1">OFFSET('TRABALHOS INICIAIS 153GO'!$AT$28,COLUMN(D22)-1,ROW(E21)-1)</f>
        <v>3.4340659340659334</v>
      </c>
      <c r="F38" s="71">
        <f ca="1">OFFSET('TRABALHOS INICIAIS 153GO'!$AT$28,COLUMN(E22)-1,ROW(F21)-1)</f>
        <v>0.85851648351648335</v>
      </c>
      <c r="G38" s="71">
        <f ca="1">OFFSET('TRABALHOS INICIAIS 153GO'!$AT$28,COLUMN(F22)-1,ROW(G21)-1)</f>
        <v>1.0989010989010988</v>
      </c>
      <c r="H38" s="71">
        <f ca="1">OFFSET('TRABALHOS INICIAIS 153GO'!$AT$28,COLUMN(G22)-1,ROW(H21)-1)</f>
        <v>0</v>
      </c>
      <c r="I38" s="71">
        <f ca="1">OFFSET('TRABALHOS INICIAIS 153GO'!$AT$28,COLUMN(H22)-1,ROW(I21)-1)</f>
        <v>0</v>
      </c>
      <c r="J38" s="71">
        <f ca="1">OFFSET('TRABALHOS INICIAIS 153GO'!$AT$28,COLUMN(I22)-1,ROW(J21)-1)</f>
        <v>0</v>
      </c>
      <c r="K38" s="71">
        <f ca="1">OFFSET('TRABALHOS INICIAIS 153GO'!$AT$28,COLUMN(J22)-1,ROW(K21)-1)</f>
        <v>0</v>
      </c>
      <c r="L38" s="60">
        <v>24.899999999999977</v>
      </c>
    </row>
    <row r="39" spans="1:12" x14ac:dyDescent="0.2">
      <c r="A39" s="62" t="s">
        <v>63</v>
      </c>
      <c r="B39" s="71">
        <f ca="1">OFFSET('TRABALHOS INICIAIS 153GO'!$AT$28,COLUMN(A23)-1,ROW(B22)-1)</f>
        <v>0</v>
      </c>
      <c r="C39" s="71">
        <f ca="1">OFFSET('TRABALHOS INICIAIS 153GO'!$AT$28,COLUMN(B23)-1,ROW(C22)-1)</f>
        <v>0</v>
      </c>
      <c r="D39" s="71">
        <f ca="1">OFFSET('TRABALHOS INICIAIS 153GO'!$AT$28,COLUMN(C23)-1,ROW(D22)-1)</f>
        <v>0</v>
      </c>
      <c r="E39" s="71">
        <f ca="1">OFFSET('TRABALHOS INICIAIS 153GO'!$AT$28,COLUMN(D23)-1,ROW(E22)-1)</f>
        <v>6.7690677966101802</v>
      </c>
      <c r="F39" s="71">
        <f ca="1">OFFSET('TRABALHOS INICIAIS 153GO'!$AT$28,COLUMN(E23)-1,ROW(F22)-1)</f>
        <v>1.6922669491525451</v>
      </c>
      <c r="G39" s="71">
        <f ca="1">OFFSET('TRABALHOS INICIAIS 153GO'!$AT$28,COLUMN(F23)-1,ROW(G22)-1)</f>
        <v>0</v>
      </c>
      <c r="H39" s="71">
        <f ca="1">OFFSET('TRABALHOS INICIAIS 153GO'!$AT$28,COLUMN(G23)-1,ROW(H22)-1)</f>
        <v>0</v>
      </c>
      <c r="I39" s="71">
        <f ca="1">OFFSET('TRABALHOS INICIAIS 153GO'!$AT$28,COLUMN(H23)-1,ROW(I22)-1)</f>
        <v>0</v>
      </c>
      <c r="J39" s="71">
        <f ca="1">OFFSET('TRABALHOS INICIAIS 153GO'!$AT$28,COLUMN(I23)-1,ROW(J22)-1)</f>
        <v>0</v>
      </c>
      <c r="K39" s="71">
        <f ca="1">OFFSET('TRABALHOS INICIAIS 153GO'!$AT$28,COLUMN(J23)-1,ROW(K22)-1)</f>
        <v>0</v>
      </c>
      <c r="L39" s="60">
        <v>18.900000000000034</v>
      </c>
    </row>
    <row r="40" spans="1:12" x14ac:dyDescent="0.2">
      <c r="A40" s="62" t="s">
        <v>64</v>
      </c>
      <c r="B40" s="71">
        <f ca="1">OFFSET('TRABALHOS INICIAIS 153GO'!$AT$28,COLUMN(A24)-1,ROW(B23)-1)</f>
        <v>0</v>
      </c>
      <c r="C40" s="71">
        <f ca="1">OFFSET('TRABALHOS INICIAIS 153GO'!$AT$28,COLUMN(B24)-1,ROW(C23)-1)</f>
        <v>159.78260869565204</v>
      </c>
      <c r="D40" s="71">
        <f ca="1">OFFSET('TRABALHOS INICIAIS 153GO'!$AT$28,COLUMN(C24)-1,ROW(D23)-1)</f>
        <v>0</v>
      </c>
      <c r="E40" s="71">
        <f ca="1">OFFSET('TRABALHOS INICIAIS 153GO'!$AT$28,COLUMN(D24)-1,ROW(E23)-1)</f>
        <v>3.4239130434782581</v>
      </c>
      <c r="F40" s="71">
        <f ca="1">OFFSET('TRABALHOS INICIAIS 153GO'!$AT$28,COLUMN(E24)-1,ROW(F23)-1)</f>
        <v>0.85597826086956452</v>
      </c>
      <c r="G40" s="71">
        <f ca="1">OFFSET('TRABALHOS INICIAIS 153GO'!$AT$28,COLUMN(F24)-1,ROW(G23)-1)</f>
        <v>3.1956521739130408</v>
      </c>
      <c r="H40" s="71">
        <f ca="1">OFFSET('TRABALHOS INICIAIS 153GO'!$AT$28,COLUMN(G24)-1,ROW(H23)-1)</f>
        <v>0</v>
      </c>
      <c r="I40" s="71">
        <f ca="1">OFFSET('TRABALHOS INICIAIS 153GO'!$AT$28,COLUMN(H24)-1,ROW(I23)-1)</f>
        <v>0</v>
      </c>
      <c r="J40" s="71">
        <f ca="1">OFFSET('TRABALHOS INICIAIS 153GO'!$AT$28,COLUMN(I24)-1,ROW(J23)-1)</f>
        <v>0</v>
      </c>
      <c r="K40" s="71">
        <f ca="1">OFFSET('TRABALHOS INICIAIS 153GO'!$AT$28,COLUMN(J24)-1,ROW(K23)-1)</f>
        <v>0</v>
      </c>
      <c r="L40" s="60">
        <v>14.699999999999989</v>
      </c>
    </row>
    <row r="41" spans="1:12" x14ac:dyDescent="0.2">
      <c r="A41" s="68" t="s">
        <v>75</v>
      </c>
      <c r="B41" s="71">
        <f ca="1">(SUM(B18:B40)/SUM($L$18:$L$40))*$L$41</f>
        <v>5.1406647899925141E-2</v>
      </c>
      <c r="C41" s="71">
        <f t="shared" ref="C41:K41" ca="1" si="0">(SUM(C18:C40)/SUM($L$18:$L$40))*$L$41</f>
        <v>138.62216288455386</v>
      </c>
      <c r="D41" s="71">
        <f t="shared" ca="1" si="0"/>
        <v>5.1406647899925141E-2</v>
      </c>
      <c r="E41" s="71">
        <f t="shared" ca="1" si="0"/>
        <v>7.0454889562549861</v>
      </c>
      <c r="F41" s="71">
        <f t="shared" ca="1" si="0"/>
        <v>1.7613722390637465</v>
      </c>
      <c r="G41" s="71">
        <f t="shared" ca="1" si="0"/>
        <v>2.7381721590911279</v>
      </c>
      <c r="H41" s="71">
        <f t="shared" ca="1" si="0"/>
        <v>390.10309278350513</v>
      </c>
      <c r="I41" s="71">
        <f t="shared" ca="1" si="0"/>
        <v>1950.5154639175255</v>
      </c>
      <c r="J41" s="71">
        <f t="shared" ca="1" si="0"/>
        <v>1950.5154639175255</v>
      </c>
      <c r="K41" s="71">
        <f t="shared" ca="1" si="0"/>
        <v>0</v>
      </c>
      <c r="L41" s="60">
        <v>8.6</v>
      </c>
    </row>
    <row r="42" spans="1:12" x14ac:dyDescent="0.2">
      <c r="A42" s="61"/>
      <c r="B42" s="71"/>
      <c r="C42" s="71"/>
      <c r="D42" s="71"/>
      <c r="E42" s="71"/>
      <c r="F42" s="71"/>
      <c r="G42" s="71"/>
      <c r="H42" s="71"/>
      <c r="I42" s="71"/>
      <c r="J42" s="71"/>
      <c r="K42" s="71"/>
    </row>
    <row r="43" spans="1:12" x14ac:dyDescent="0.2">
      <c r="A43" s="61"/>
      <c r="B43" s="71"/>
      <c r="C43" s="71"/>
      <c r="D43" s="71"/>
      <c r="E43" s="71"/>
      <c r="F43" s="71"/>
      <c r="G43" s="71"/>
      <c r="H43" s="71"/>
      <c r="I43" s="71"/>
      <c r="J43" s="71"/>
      <c r="K43" s="71"/>
    </row>
  </sheetData>
  <sortState ref="A2:A12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TRABALHOS INICIAIS 153TO</vt:lpstr>
      <vt:lpstr>TRABALHOS INICIAIS 153GO</vt:lpstr>
      <vt:lpstr>Resumo</vt:lpstr>
      <vt:lpstr>'TRABALHOS INICIAIS 153GO'!Extract</vt:lpstr>
      <vt:lpstr>'TRABALHOS INICIAIS 153TO'!Extract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2012-11-27T13:40:29Z</dcterms:created>
  <dcterms:modified xsi:type="dcterms:W3CDTF">2014-01-07T16:53:11Z</dcterms:modified>
</cp:coreProperties>
</file>