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 tabRatio="744" activeTab="2"/>
  </bookViews>
  <sheets>
    <sheet name="TRABALHOS INICIAIS 050GO" sheetId="2" r:id="rId1"/>
    <sheet name="TRABALHOS INICIAIS 050MG" sheetId="5" r:id="rId2"/>
    <sheet name="Resumo" sheetId="6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01_09_96">#REF!</definedName>
    <definedName name="_act2">#REF!</definedName>
    <definedName name="_xlnm._FilterDatabase" localSheetId="0" hidden="1">'TRABALHOS INICIAIS 050GO'!#REF!</definedName>
    <definedName name="_xlnm._FilterDatabase" localSheetId="1" hidden="1">'TRABALHOS INICIAIS 050MG'!$H$32:$H$96</definedName>
    <definedName name="_PL1">#REF!</definedName>
    <definedName name="a">#REF!</definedName>
    <definedName name="AA">[1]!AA</definedName>
    <definedName name="aaaaa">#REF!</definedName>
    <definedName name="act">#REF!</definedName>
    <definedName name="ALTA">'[2]PRO-08'!#REF!</definedName>
    <definedName name="amarela">#REF!</definedName>
    <definedName name="azul">#REF!</definedName>
    <definedName name="AZULSINAL">#REF!</definedName>
    <definedName name="bbb">#REF!</definedName>
    <definedName name="BDI">#REF!</definedName>
    <definedName name="BG">#REF!</definedName>
    <definedName name="BGU">#REF!</definedName>
    <definedName name="bz">[1]!bz</definedName>
    <definedName name="cant">#REF!</definedName>
    <definedName name="CANT2">#REF!</definedName>
    <definedName name="canteiro">#REF!</definedName>
    <definedName name="CBU">#REF!</definedName>
    <definedName name="CBUII">#REF!</definedName>
    <definedName name="CBUQB">#REF!</definedName>
    <definedName name="CBUQc">#REF!</definedName>
    <definedName name="comb">[3]Premissas!$E$13:$F$16</definedName>
    <definedName name="comb1">[3]Premissas!$E$17:$F$20</definedName>
    <definedName name="cont">#REF!</definedName>
    <definedName name="d">#REF!</definedName>
    <definedName name="Data_Final">#REF!</definedName>
    <definedName name="Data_Início">#REF!</definedName>
    <definedName name="_xlnm.Database">#REF!</definedName>
    <definedName name="DGA">'[2]PRO-08'!#REF!</definedName>
    <definedName name="disp">#REF!</definedName>
    <definedName name="DJ">#REF!</definedName>
    <definedName name="dren">#REF!</definedName>
    <definedName name="ECJ">#REF!</definedName>
    <definedName name="EJ">#REF!</definedName>
    <definedName name="EQUIP">[4]EQUIP!$B$7:$H$66</definedName>
    <definedName name="EXA">'[2]PRO-08'!#REF!</definedName>
    <definedName name="Extenso">[1]!Extenso</definedName>
    <definedName name="_xlnm.Extract" localSheetId="0">'TRABALHOS INICIAIS 050GO'!#REF!</definedName>
    <definedName name="_xlnm.Extract" localSheetId="1">'TRABALHOS INICIAIS 050MG'!$G$32</definedName>
    <definedName name="fc1a">'[2]PRO-08'!#REF!</definedName>
    <definedName name="FC2A">'[2]PRO-08'!#REF!</definedName>
    <definedName name="FC3A">'[2]PRO-08'!#REF!</definedName>
    <definedName name="hi">#REF!</definedName>
    <definedName name="IM">#REF!</definedName>
    <definedName name="LILASDRENA">#REF!</definedName>
    <definedName name="MAT">[4]MAT!$B$4:$G$66</definedName>
    <definedName name="MAT_BET">[4]MAT_BET!$B$4:$F$20</definedName>
    <definedName name="Medição">#REF!</definedName>
    <definedName name="MO">[4]M.O.!$B$5:$G$13</definedName>
    <definedName name="módulo1.Extenso">[1]!módulo1.Extenso</definedName>
    <definedName name="NTEI">'[2]PRO-08'!#REF!</definedName>
    <definedName name="oae">#REF!</definedName>
    <definedName name="OPA">'[2]PRO-08'!#REF!</definedName>
    <definedName name="PassaExtenso">[5]!PassaExtenso</definedName>
    <definedName name="pav">#REF!</definedName>
    <definedName name="pesquisa">#REF!</definedName>
    <definedName name="PL">#REF!</definedName>
    <definedName name="Ponte">[1]!Ponte</definedName>
    <definedName name="QQ_2">[1]!QQ_2</definedName>
    <definedName name="RBV">[6]Teor!$C$3:$C$7</definedName>
    <definedName name="REG">#REF!</definedName>
    <definedName name="REGULA">#REF!</definedName>
    <definedName name="RESUMO">[1]!RESUMO</definedName>
    <definedName name="rigido">#REF!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MA">'[2]PRO-08'!#REF!</definedName>
    <definedName name="RS">#REF!</definedName>
    <definedName name="sa">#REF!</definedName>
    <definedName name="sbg">#REF!</definedName>
    <definedName name="SBTC">#REF!</definedName>
    <definedName name="secao">#REF!</definedName>
    <definedName name="sin">#REF!</definedName>
    <definedName name="talud">#REF!</definedName>
    <definedName name="Teor">[6]Teor!$A$3:$A$7</definedName>
    <definedName name="terra">#REF!</definedName>
    <definedName name="TPM">#REF!</definedName>
    <definedName name="TRANS">[4]TRANS!$C$4:$H$28</definedName>
    <definedName name="Vazios">[6]Teor!$B$3:$B$7</definedName>
    <definedName name="verde">#REF!</definedName>
    <definedName name="verdepav">#REF!</definedName>
    <definedName name="WEWRWR">[1]!WEWRWR</definedName>
    <definedName name="x">[6]Equipamentos!#REF!</definedName>
    <definedName name="XXX">[1]!XXX</definedName>
    <definedName name="XXXXX">[1]!XXXXX</definedName>
  </definedNames>
  <calcPr calcId="145621" calcOnSave="0"/>
</workbook>
</file>

<file path=xl/calcChain.xml><?xml version="1.0" encoding="utf-8"?>
<calcChain xmlns="http://schemas.openxmlformats.org/spreadsheetml/2006/main">
  <c r="B16" i="6" l="1"/>
  <c r="C16" i="6"/>
  <c r="D16" i="6"/>
  <c r="E16" i="6"/>
  <c r="F16" i="6"/>
  <c r="G16" i="6"/>
  <c r="H16" i="6"/>
  <c r="I16" i="6"/>
  <c r="J16" i="6"/>
  <c r="K16" i="6"/>
  <c r="B17" i="6"/>
  <c r="C17" i="6"/>
  <c r="D17" i="6"/>
  <c r="E17" i="6"/>
  <c r="F17" i="6"/>
  <c r="G17" i="6"/>
  <c r="H17" i="6"/>
  <c r="I17" i="6"/>
  <c r="J17" i="6"/>
  <c r="K17" i="6"/>
  <c r="B18" i="6"/>
  <c r="C18" i="6"/>
  <c r="D18" i="6"/>
  <c r="E18" i="6"/>
  <c r="F18" i="6"/>
  <c r="G18" i="6"/>
  <c r="H18" i="6"/>
  <c r="I18" i="6"/>
  <c r="J18" i="6"/>
  <c r="K18" i="6"/>
  <c r="B19" i="6"/>
  <c r="C19" i="6"/>
  <c r="D19" i="6"/>
  <c r="E19" i="6"/>
  <c r="F19" i="6"/>
  <c r="G19" i="6"/>
  <c r="H19" i="6"/>
  <c r="I19" i="6"/>
  <c r="J19" i="6"/>
  <c r="K19" i="6"/>
  <c r="B20" i="6"/>
  <c r="C20" i="6"/>
  <c r="D20" i="6"/>
  <c r="E20" i="6"/>
  <c r="F20" i="6"/>
  <c r="G20" i="6"/>
  <c r="H20" i="6"/>
  <c r="I20" i="6"/>
  <c r="J20" i="6"/>
  <c r="K20" i="6"/>
  <c r="B21" i="6"/>
  <c r="C21" i="6"/>
  <c r="D21" i="6"/>
  <c r="E21" i="6"/>
  <c r="F21" i="6"/>
  <c r="G21" i="6"/>
  <c r="H21" i="6"/>
  <c r="I21" i="6"/>
  <c r="J21" i="6"/>
  <c r="K21" i="6"/>
  <c r="B22" i="6"/>
  <c r="C22" i="6"/>
  <c r="D22" i="6"/>
  <c r="E22" i="6"/>
  <c r="F22" i="6"/>
  <c r="G22" i="6"/>
  <c r="H22" i="6"/>
  <c r="I22" i="6"/>
  <c r="J22" i="6"/>
  <c r="K22" i="6"/>
  <c r="B23" i="6"/>
  <c r="C23" i="6"/>
  <c r="D23" i="6"/>
  <c r="E23" i="6"/>
  <c r="F23" i="6"/>
  <c r="G23" i="6"/>
  <c r="H23" i="6"/>
  <c r="I23" i="6"/>
  <c r="J23" i="6"/>
  <c r="K23" i="6"/>
  <c r="C15" i="6"/>
  <c r="D15" i="6"/>
  <c r="E15" i="6"/>
  <c r="F15" i="6"/>
  <c r="F26" i="6" s="1"/>
  <c r="G15" i="6"/>
  <c r="H15" i="6"/>
  <c r="I15" i="6"/>
  <c r="J15" i="6"/>
  <c r="J26" i="6" s="1"/>
  <c r="K15" i="6"/>
  <c r="B15" i="6"/>
  <c r="B3" i="6"/>
  <c r="C3" i="6"/>
  <c r="D3" i="6"/>
  <c r="E3" i="6"/>
  <c r="F3" i="6"/>
  <c r="G3" i="6"/>
  <c r="H3" i="6"/>
  <c r="I3" i="6"/>
  <c r="J3" i="6"/>
  <c r="K3" i="6"/>
  <c r="B4" i="6"/>
  <c r="C4" i="6"/>
  <c r="D4" i="6"/>
  <c r="E4" i="6"/>
  <c r="F4" i="6"/>
  <c r="G4" i="6"/>
  <c r="H4" i="6"/>
  <c r="I4" i="6"/>
  <c r="J4" i="6"/>
  <c r="K4" i="6"/>
  <c r="B5" i="6"/>
  <c r="C5" i="6"/>
  <c r="D5" i="6"/>
  <c r="E5" i="6"/>
  <c r="F5" i="6"/>
  <c r="G5" i="6"/>
  <c r="H5" i="6"/>
  <c r="I5" i="6"/>
  <c r="J5" i="6"/>
  <c r="K5" i="6"/>
  <c r="B6" i="6"/>
  <c r="C6" i="6"/>
  <c r="D6" i="6"/>
  <c r="E6" i="6"/>
  <c r="F6" i="6"/>
  <c r="G6" i="6"/>
  <c r="H6" i="6"/>
  <c r="I6" i="6"/>
  <c r="J6" i="6"/>
  <c r="K6" i="6"/>
  <c r="B7" i="6"/>
  <c r="C7" i="6"/>
  <c r="D7" i="6"/>
  <c r="E7" i="6"/>
  <c r="F7" i="6"/>
  <c r="G7" i="6"/>
  <c r="H7" i="6"/>
  <c r="I7" i="6"/>
  <c r="J7" i="6"/>
  <c r="K7" i="6"/>
  <c r="B8" i="6"/>
  <c r="C8" i="6"/>
  <c r="D8" i="6"/>
  <c r="E8" i="6"/>
  <c r="F8" i="6"/>
  <c r="G8" i="6"/>
  <c r="H8" i="6"/>
  <c r="I8" i="6"/>
  <c r="J8" i="6"/>
  <c r="K8" i="6"/>
  <c r="B9" i="6"/>
  <c r="C9" i="6"/>
  <c r="D9" i="6"/>
  <c r="E9" i="6"/>
  <c r="F9" i="6"/>
  <c r="G9" i="6"/>
  <c r="H9" i="6"/>
  <c r="I9" i="6"/>
  <c r="J9" i="6"/>
  <c r="K9" i="6"/>
  <c r="B10" i="6"/>
  <c r="C10" i="6"/>
  <c r="D10" i="6"/>
  <c r="E10" i="6"/>
  <c r="F10" i="6"/>
  <c r="G10" i="6"/>
  <c r="H10" i="6"/>
  <c r="I10" i="6"/>
  <c r="J10" i="6"/>
  <c r="K10" i="6"/>
  <c r="B11" i="6"/>
  <c r="C11" i="6"/>
  <c r="D11" i="6"/>
  <c r="E11" i="6"/>
  <c r="F11" i="6"/>
  <c r="G11" i="6"/>
  <c r="H11" i="6"/>
  <c r="I11" i="6"/>
  <c r="J11" i="6"/>
  <c r="K11" i="6"/>
  <c r="B12" i="6"/>
  <c r="C12" i="6"/>
  <c r="D12" i="6"/>
  <c r="E12" i="6"/>
  <c r="F12" i="6"/>
  <c r="G12" i="6"/>
  <c r="H12" i="6"/>
  <c r="I12" i="6"/>
  <c r="J12" i="6"/>
  <c r="K12" i="6"/>
  <c r="B13" i="6"/>
  <c r="C13" i="6"/>
  <c r="D13" i="6"/>
  <c r="E13" i="6"/>
  <c r="F13" i="6"/>
  <c r="G13" i="6"/>
  <c r="H13" i="6"/>
  <c r="I13" i="6"/>
  <c r="J13" i="6"/>
  <c r="K13" i="6"/>
  <c r="B14" i="6"/>
  <c r="C14" i="6"/>
  <c r="D14" i="6"/>
  <c r="E14" i="6"/>
  <c r="F14" i="6"/>
  <c r="G14" i="6"/>
  <c r="H14" i="6"/>
  <c r="I14" i="6"/>
  <c r="J14" i="6"/>
  <c r="K14" i="6"/>
  <c r="C2" i="6"/>
  <c r="D2" i="6"/>
  <c r="E2" i="6"/>
  <c r="F2" i="6"/>
  <c r="G2" i="6"/>
  <c r="H2" i="6"/>
  <c r="I2" i="6"/>
  <c r="J2" i="6"/>
  <c r="K2" i="6"/>
  <c r="B2" i="6"/>
  <c r="AC28" i="5"/>
  <c r="AD28" i="5"/>
  <c r="AE28" i="5"/>
  <c r="AF28" i="5"/>
  <c r="AG28" i="5"/>
  <c r="AH28" i="5"/>
  <c r="AI28" i="5"/>
  <c r="AJ28" i="5"/>
  <c r="AC29" i="5"/>
  <c r="AD29" i="5"/>
  <c r="AE29" i="5"/>
  <c r="AF29" i="5"/>
  <c r="AG29" i="5"/>
  <c r="AH29" i="5"/>
  <c r="AI29" i="5"/>
  <c r="AJ29" i="5"/>
  <c r="AC30" i="5"/>
  <c r="AD30" i="5"/>
  <c r="AE30" i="5"/>
  <c r="AF30" i="5"/>
  <c r="AG30" i="5"/>
  <c r="AH30" i="5"/>
  <c r="AI30" i="5"/>
  <c r="AJ30" i="5"/>
  <c r="AC31" i="5"/>
  <c r="AD31" i="5"/>
  <c r="AE31" i="5"/>
  <c r="AF31" i="5"/>
  <c r="AG31" i="5"/>
  <c r="AH31" i="5"/>
  <c r="AI31" i="5"/>
  <c r="AJ31" i="5"/>
  <c r="AC32" i="5"/>
  <c r="AD32" i="5"/>
  <c r="AE32" i="5"/>
  <c r="AF32" i="5"/>
  <c r="AG32" i="5"/>
  <c r="AH32" i="5"/>
  <c r="AI32" i="5"/>
  <c r="AJ32" i="5"/>
  <c r="AC33" i="5"/>
  <c r="AD33" i="5"/>
  <c r="AE33" i="5"/>
  <c r="AF33" i="5"/>
  <c r="AG33" i="5"/>
  <c r="AH33" i="5"/>
  <c r="AI33" i="5"/>
  <c r="AJ33" i="5"/>
  <c r="AC34" i="5"/>
  <c r="AD34" i="5"/>
  <c r="AE34" i="5"/>
  <c r="AF34" i="5"/>
  <c r="AG34" i="5"/>
  <c r="AH34" i="5"/>
  <c r="AI34" i="5"/>
  <c r="AJ34" i="5"/>
  <c r="AC35" i="5"/>
  <c r="AD35" i="5"/>
  <c r="AE35" i="5"/>
  <c r="AF35" i="5"/>
  <c r="AG35" i="5"/>
  <c r="AH35" i="5"/>
  <c r="AI35" i="5"/>
  <c r="AJ35" i="5"/>
  <c r="AC36" i="5"/>
  <c r="AD36" i="5"/>
  <c r="AE36" i="5"/>
  <c r="AF36" i="5"/>
  <c r="AG36" i="5"/>
  <c r="AH36" i="5"/>
  <c r="AI36" i="5"/>
  <c r="AJ36" i="5"/>
  <c r="AC37" i="5"/>
  <c r="AD37" i="5"/>
  <c r="AE37" i="5"/>
  <c r="AF37" i="5"/>
  <c r="AG37" i="5"/>
  <c r="AH37" i="5"/>
  <c r="AI37" i="5"/>
  <c r="AJ37" i="5"/>
  <c r="AB29" i="5"/>
  <c r="AB30" i="5"/>
  <c r="AB31" i="5"/>
  <c r="AB32" i="5"/>
  <c r="AB33" i="5"/>
  <c r="AB34" i="5"/>
  <c r="AB35" i="5"/>
  <c r="AB36" i="5"/>
  <c r="AB37" i="5"/>
  <c r="AB28" i="5"/>
  <c r="AG28" i="2"/>
  <c r="AH28" i="2"/>
  <c r="AI28" i="2"/>
  <c r="AJ28" i="2"/>
  <c r="AK28" i="2"/>
  <c r="AL28" i="2"/>
  <c r="AM28" i="2"/>
  <c r="AN28" i="2"/>
  <c r="AO28" i="2"/>
  <c r="AP28" i="2"/>
  <c r="AQ28" i="2"/>
  <c r="AR28" i="2"/>
  <c r="AG29" i="2"/>
  <c r="AH29" i="2"/>
  <c r="AI29" i="2"/>
  <c r="AJ29" i="2"/>
  <c r="AK29" i="2"/>
  <c r="AL29" i="2"/>
  <c r="AM29" i="2"/>
  <c r="AN29" i="2"/>
  <c r="AO29" i="2"/>
  <c r="AP29" i="2"/>
  <c r="AQ29" i="2"/>
  <c r="AR29" i="2"/>
  <c r="AG30" i="2"/>
  <c r="AH30" i="2"/>
  <c r="AI30" i="2"/>
  <c r="AJ30" i="2"/>
  <c r="AK30" i="2"/>
  <c r="AL30" i="2"/>
  <c r="AM30" i="2"/>
  <c r="AN30" i="2"/>
  <c r="AO30" i="2"/>
  <c r="AP30" i="2"/>
  <c r="AQ30" i="2"/>
  <c r="AR30" i="2"/>
  <c r="AG31" i="2"/>
  <c r="AH31" i="2"/>
  <c r="AI31" i="2"/>
  <c r="AJ31" i="2"/>
  <c r="AK31" i="2"/>
  <c r="AL31" i="2"/>
  <c r="AM31" i="2"/>
  <c r="AN31" i="2"/>
  <c r="AO31" i="2"/>
  <c r="AP31" i="2"/>
  <c r="AQ31" i="2"/>
  <c r="AR31" i="2"/>
  <c r="AG32" i="2"/>
  <c r="AH32" i="2"/>
  <c r="AI32" i="2"/>
  <c r="AJ32" i="2"/>
  <c r="AK32" i="2"/>
  <c r="AL32" i="2"/>
  <c r="AM32" i="2"/>
  <c r="AN32" i="2"/>
  <c r="AO32" i="2"/>
  <c r="AP32" i="2"/>
  <c r="AQ32" i="2"/>
  <c r="AR32" i="2"/>
  <c r="AG33" i="2"/>
  <c r="AH33" i="2"/>
  <c r="AI33" i="2"/>
  <c r="AJ33" i="2"/>
  <c r="AK33" i="2"/>
  <c r="AL33" i="2"/>
  <c r="AM33" i="2"/>
  <c r="AN33" i="2"/>
  <c r="AO33" i="2"/>
  <c r="AP33" i="2"/>
  <c r="AQ33" i="2"/>
  <c r="AR33" i="2"/>
  <c r="AG34" i="2"/>
  <c r="AH34" i="2"/>
  <c r="AI34" i="2"/>
  <c r="AJ34" i="2"/>
  <c r="AK34" i="2"/>
  <c r="AL34" i="2"/>
  <c r="AM34" i="2"/>
  <c r="AN34" i="2"/>
  <c r="AO34" i="2"/>
  <c r="AP34" i="2"/>
  <c r="AQ34" i="2"/>
  <c r="AR34" i="2"/>
  <c r="AG35" i="2"/>
  <c r="AH35" i="2"/>
  <c r="AI35" i="2"/>
  <c r="AJ35" i="2"/>
  <c r="AK35" i="2"/>
  <c r="AL35" i="2"/>
  <c r="AM35" i="2"/>
  <c r="AN35" i="2"/>
  <c r="AO35" i="2"/>
  <c r="AP35" i="2"/>
  <c r="AQ35" i="2"/>
  <c r="AR35" i="2"/>
  <c r="AG36" i="2"/>
  <c r="AH36" i="2"/>
  <c r="AI36" i="2"/>
  <c r="AJ36" i="2"/>
  <c r="AK36" i="2"/>
  <c r="AL36" i="2"/>
  <c r="AM36" i="2"/>
  <c r="AN36" i="2"/>
  <c r="AO36" i="2"/>
  <c r="AP36" i="2"/>
  <c r="AQ36" i="2"/>
  <c r="AR36" i="2"/>
  <c r="AG37" i="2"/>
  <c r="AH37" i="2"/>
  <c r="AI37" i="2"/>
  <c r="AJ37" i="2"/>
  <c r="AK37" i="2"/>
  <c r="AL37" i="2"/>
  <c r="AM37" i="2"/>
  <c r="AN37" i="2"/>
  <c r="AO37" i="2"/>
  <c r="AP37" i="2"/>
  <c r="AQ37" i="2"/>
  <c r="AR37" i="2"/>
  <c r="AF29" i="2"/>
  <c r="AF30" i="2"/>
  <c r="AF31" i="2"/>
  <c r="AF32" i="2"/>
  <c r="AF33" i="2"/>
  <c r="AF34" i="2"/>
  <c r="AF35" i="2"/>
  <c r="AF36" i="2"/>
  <c r="AF37" i="2"/>
  <c r="AF28" i="2"/>
  <c r="I26" i="6" l="1"/>
  <c r="E26" i="6"/>
  <c r="B26" i="6"/>
  <c r="H26" i="6"/>
  <c r="D26" i="6"/>
  <c r="K26" i="6"/>
  <c r="G26" i="6"/>
  <c r="C26" i="6"/>
  <c r="E25" i="6"/>
  <c r="E24" i="6"/>
  <c r="B24" i="6"/>
  <c r="B25" i="6"/>
  <c r="D25" i="6"/>
  <c r="D24" i="6"/>
  <c r="J24" i="6"/>
  <c r="J25" i="6"/>
  <c r="F24" i="6"/>
  <c r="F25" i="6"/>
  <c r="I25" i="6"/>
  <c r="I24" i="6"/>
  <c r="H25" i="6"/>
  <c r="H24" i="6"/>
  <c r="K25" i="6"/>
  <c r="K24" i="6"/>
  <c r="G25" i="6"/>
  <c r="G24" i="6"/>
  <c r="C25" i="6"/>
  <c r="C24" i="6"/>
  <c r="H26" i="5"/>
  <c r="H17" i="5"/>
  <c r="H13" i="5"/>
  <c r="H21" i="5"/>
  <c r="H8" i="5"/>
  <c r="H30" i="5" s="1"/>
  <c r="H26" i="2"/>
  <c r="H13" i="2"/>
  <c r="H21" i="2"/>
  <c r="H17" i="2"/>
  <c r="H8" i="2"/>
  <c r="H37" i="2" s="1"/>
  <c r="AL26" i="5" l="1"/>
  <c r="X26" i="5"/>
  <c r="AL25" i="5"/>
  <c r="AN25" i="5" s="1"/>
  <c r="X25" i="5"/>
  <c r="Z25" i="5"/>
  <c r="X24" i="5"/>
  <c r="Z24" i="5" s="1"/>
  <c r="AL23" i="5"/>
  <c r="X23" i="5"/>
  <c r="AL22" i="5"/>
  <c r="AN22" i="5" s="1"/>
  <c r="X22" i="5"/>
  <c r="AL21" i="5"/>
  <c r="AN21" i="5" s="1"/>
  <c r="X21" i="5"/>
  <c r="AL20" i="5"/>
  <c r="X20" i="5"/>
  <c r="X19" i="5"/>
  <c r="AN19" i="5" s="1"/>
  <c r="AL18" i="5"/>
  <c r="X18" i="5"/>
  <c r="AL17" i="5"/>
  <c r="X17" i="5"/>
  <c r="AL16" i="5"/>
  <c r="AN16" i="5" s="1"/>
  <c r="X16" i="5"/>
  <c r="X15" i="5"/>
  <c r="AN15" i="5" s="1"/>
  <c r="AN14" i="5"/>
  <c r="AL14" i="5"/>
  <c r="X14" i="5"/>
  <c r="AL13" i="5"/>
  <c r="X13" i="5"/>
  <c r="AL12" i="5"/>
  <c r="AN12" i="5" s="1"/>
  <c r="X12" i="5"/>
  <c r="AL11" i="5"/>
  <c r="AN11" i="5" s="1"/>
  <c r="X11" i="5"/>
  <c r="Z11" i="5" s="1"/>
  <c r="AL10" i="5"/>
  <c r="X10" i="5"/>
  <c r="AL9" i="5"/>
  <c r="AN9" i="5" s="1"/>
  <c r="X9" i="5"/>
  <c r="AL8" i="5"/>
  <c r="X8" i="5"/>
  <c r="AL7" i="5"/>
  <c r="AN7" i="5" s="1"/>
  <c r="Z7" i="5"/>
  <c r="X7" i="5"/>
  <c r="AT26" i="2"/>
  <c r="AB26" i="2"/>
  <c r="AT25" i="2"/>
  <c r="AB25" i="2"/>
  <c r="AD25" i="2"/>
  <c r="AV24" i="2"/>
  <c r="AB24" i="2"/>
  <c r="AD24" i="2" s="1"/>
  <c r="AT23" i="2"/>
  <c r="AB23" i="2"/>
  <c r="AV22" i="2"/>
  <c r="AT22" i="2"/>
  <c r="AB22" i="2"/>
  <c r="AT21" i="2"/>
  <c r="AB21" i="2"/>
  <c r="AV21" i="2" s="1"/>
  <c r="AT20" i="2"/>
  <c r="AV20" i="2" s="1"/>
  <c r="AB20" i="2"/>
  <c r="AV19" i="2"/>
  <c r="AB19" i="2"/>
  <c r="AD19" i="2" s="1"/>
  <c r="AT18" i="2"/>
  <c r="AB18" i="2"/>
  <c r="AT17" i="2"/>
  <c r="AV17" i="2" s="1"/>
  <c r="AB17" i="2"/>
  <c r="AT16" i="2"/>
  <c r="AV16" i="2" s="1"/>
  <c r="AB16" i="2"/>
  <c r="AB15" i="2"/>
  <c r="AV15" i="2" s="1"/>
  <c r="AT14" i="2"/>
  <c r="AV14" i="2" s="1"/>
  <c r="AB14" i="2"/>
  <c r="AT13" i="2"/>
  <c r="AV13" i="2" s="1"/>
  <c r="AB13" i="2"/>
  <c r="AT12" i="2"/>
  <c r="AB12" i="2"/>
  <c r="AD12" i="2" s="1"/>
  <c r="AT11" i="2"/>
  <c r="AB11" i="2"/>
  <c r="AD11" i="2" s="1"/>
  <c r="AT10" i="2"/>
  <c r="AV10" i="2" s="1"/>
  <c r="AB10" i="2"/>
  <c r="AT9" i="2"/>
  <c r="AV9" i="2" s="1"/>
  <c r="AB9" i="2"/>
  <c r="AT8" i="2"/>
  <c r="AB8" i="2"/>
  <c r="AT7" i="2"/>
  <c r="AB7" i="2"/>
  <c r="Z20" i="5" l="1"/>
  <c r="Z10" i="5"/>
  <c r="AV18" i="2"/>
  <c r="AV26" i="2"/>
  <c r="Z19" i="5"/>
  <c r="AN24" i="5"/>
  <c r="AV7" i="2"/>
  <c r="AD20" i="2"/>
  <c r="AV25" i="2"/>
  <c r="AN8" i="5"/>
  <c r="Z12" i="5"/>
  <c r="AN18" i="5"/>
  <c r="AN23" i="5"/>
  <c r="Z26" i="5"/>
  <c r="AV8" i="2"/>
  <c r="AV23" i="2"/>
  <c r="AD7" i="2"/>
  <c r="AD10" i="2"/>
  <c r="AV11" i="2"/>
  <c r="AV12" i="2"/>
  <c r="AN10" i="5"/>
  <c r="AN13" i="5"/>
  <c r="AN17" i="5"/>
  <c r="AN20" i="5"/>
  <c r="AN26" i="5"/>
  <c r="Z14" i="5"/>
  <c r="Z23" i="5"/>
  <c r="Z9" i="5"/>
  <c r="Z17" i="5"/>
  <c r="Z8" i="5"/>
  <c r="Z15" i="5"/>
  <c r="Z16" i="5"/>
  <c r="Z13" i="5"/>
  <c r="Z21" i="5"/>
  <c r="AD14" i="2"/>
  <c r="AD9" i="2"/>
  <c r="AD17" i="2"/>
  <c r="AD23" i="2"/>
  <c r="AD15" i="2"/>
  <c r="AD16" i="2"/>
  <c r="AD13" i="2"/>
  <c r="AD8" i="2" l="1"/>
  <c r="AD26" i="2"/>
  <c r="AD21" i="2"/>
  <c r="Z22" i="5"/>
  <c r="Z18" i="5"/>
  <c r="G27" i="5"/>
  <c r="AD18" i="2"/>
  <c r="AD22" i="2"/>
  <c r="G27" i="2" l="1"/>
</calcChain>
</file>

<file path=xl/sharedStrings.xml><?xml version="1.0" encoding="utf-8"?>
<sst xmlns="http://schemas.openxmlformats.org/spreadsheetml/2006/main" count="305" uniqueCount="75">
  <si>
    <t>PNV</t>
  </si>
  <si>
    <t>050BGO0070</t>
  </si>
  <si>
    <t>050BGO0075</t>
  </si>
  <si>
    <t>050BGO0080</t>
  </si>
  <si>
    <t>050BGO0090</t>
  </si>
  <si>
    <t>050BGO0095</t>
  </si>
  <si>
    <t>050BGO0110</t>
  </si>
  <si>
    <t>050BGO0120</t>
  </si>
  <si>
    <t>050BGO0130</t>
  </si>
  <si>
    <t>050BGO0135</t>
  </si>
  <si>
    <t>050BGO0140</t>
  </si>
  <si>
    <t>050BGO0150</t>
  </si>
  <si>
    <t>050BGO0152</t>
  </si>
  <si>
    <t>050BGO0154</t>
  </si>
  <si>
    <t>SH</t>
  </si>
  <si>
    <t>TRABALHOS INICIAIS</t>
  </si>
  <si>
    <t>Planilha de Quantidades e Preços</t>
  </si>
  <si>
    <t>Item SICRO</t>
  </si>
  <si>
    <t>Descrição</t>
  </si>
  <si>
    <t>Unidade</t>
  </si>
  <si>
    <t>Quantidade</t>
  </si>
  <si>
    <t>Custo Unitário</t>
  </si>
  <si>
    <t>Preço</t>
  </si>
  <si>
    <t>Total POR SH</t>
  </si>
  <si>
    <t>Diferença</t>
  </si>
  <si>
    <t>Total</t>
  </si>
  <si>
    <t>Fresagem e recomposição 3 cm (Correção da Irregularidade +Trincamento))</t>
  </si>
  <si>
    <t>m²</t>
  </si>
  <si>
    <t>m³</t>
  </si>
  <si>
    <t>Reparos localizados (Correção das Panelas)</t>
  </si>
  <si>
    <t>Panos de Pavimento 2 cm (Correção das trilhas de roda e Depressões)</t>
  </si>
  <si>
    <t>Correção do degrau dos acostamentos (de 5cm de enchimento)</t>
  </si>
  <si>
    <t>Reparos localizados Acostamento (Estado Péssimo)</t>
  </si>
  <si>
    <t>153BGO0330</t>
  </si>
  <si>
    <t>153BGO0340</t>
  </si>
  <si>
    <t>153BGO0350</t>
  </si>
  <si>
    <t>153BGO0370</t>
  </si>
  <si>
    <t>153BGO0392</t>
  </si>
  <si>
    <t>153BGO0412</t>
  </si>
  <si>
    <t>5 S 02 990 12</t>
  </si>
  <si>
    <t xml:space="preserve">FRESAGEM DESCONTINUA </t>
  </si>
  <si>
    <t>5 S 02 540 01</t>
  </si>
  <si>
    <t>CONCRETO BETUMINOSO USINADO A QUENTE - CAPA DE ROLAMENTO (restauração)</t>
  </si>
  <si>
    <t>-</t>
  </si>
  <si>
    <t>REPERFILAGEM COM CBUQ - MASSA FINA</t>
  </si>
  <si>
    <t>TSD - TRATAMENTO SUPERFICIAL DUPLO (restauração)</t>
  </si>
  <si>
    <t xml:space="preserve">PINTURA DE LIGAÇÃO </t>
  </si>
  <si>
    <t>3 S 08 101 02</t>
  </si>
  <si>
    <t>REPARO PROFUNDO (REMENDO)</t>
  </si>
  <si>
    <t>REESTABILIZAÇÃO DE BASE COM ADIÇÃO DE MATERIAL</t>
  </si>
  <si>
    <t>RECOMPOSIÇÃO DO PAVIMENTO COM REPAROS LOCALIZADOS SUPERFICIAIS - PISTAS</t>
  </si>
  <si>
    <t>RECOMPOSIÇÃO DO PAVIMENTO COM REPAROS  LOCALIZADOS SUPERFICIAIS - ACOSTAMENTOS</t>
  </si>
  <si>
    <t>050BMG0170</t>
  </si>
  <si>
    <t>050BMG0190</t>
  </si>
  <si>
    <t>050BMG0210</t>
  </si>
  <si>
    <t>050BMG0240</t>
  </si>
  <si>
    <t>050BMG0250</t>
  </si>
  <si>
    <t>050BMG0260</t>
  </si>
  <si>
    <t>050BMG0265</t>
  </si>
  <si>
    <t>050BMG0270</t>
  </si>
  <si>
    <t>050BMG0285</t>
  </si>
  <si>
    <t>1.1.1.1</t>
  </si>
  <si>
    <t>1.1.1.2</t>
  </si>
  <si>
    <t>1.1.1.3</t>
  </si>
  <si>
    <t>1.1.1.4</t>
  </si>
  <si>
    <t>1.1.1.5</t>
  </si>
  <si>
    <t>1.1.1.7</t>
  </si>
  <si>
    <t>1.1.2.1</t>
  </si>
  <si>
    <t>1.1.2.2</t>
  </si>
  <si>
    <t>1.1.2.4</t>
  </si>
  <si>
    <t>1.1.2.3</t>
  </si>
  <si>
    <t>050BMG9010</t>
  </si>
  <si>
    <t>050BMG9020</t>
  </si>
  <si>
    <t>ext</t>
  </si>
  <si>
    <t>050BMG9040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</si>
</sst>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.0"/>
    <numFmt numFmtId="165" formatCode="\$#,##0\ ;\(\$#,##0\)"/>
    <numFmt numFmtId="166" formatCode="_(&quot;Cr$&quot;* #,##0.00_);_(&quot;Cr$&quot;* \(#,##0.00\);_(&quot;Cr$&quot;* &quot;-&quot;??_);_(@_)"/>
    <numFmt numFmtId="167" formatCode="_-* #,##0_-;\-* #,##0_-;_-* &quot;-&quot;??_-;_-@_-"/>
    <numFmt numFmtId="168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indexed="24"/>
      <name val="Arial"/>
      <family val="2"/>
    </font>
    <font>
      <b/>
      <sz val="12"/>
      <color indexed="24"/>
      <name val="Arial"/>
      <family val="2"/>
    </font>
    <font>
      <sz val="10"/>
      <color indexed="24"/>
      <name val="Arial"/>
      <family val="2"/>
    </font>
    <font>
      <sz val="12"/>
      <color indexed="24"/>
      <name val="Arial"/>
      <family val="2"/>
    </font>
    <font>
      <u/>
      <sz val="9"/>
      <color indexed="12"/>
      <name val="Comic Sans MS"/>
      <family val="4"/>
    </font>
    <font>
      <sz val="10"/>
      <name val="Courier"/>
      <family val="3"/>
    </font>
    <font>
      <sz val="10"/>
      <name val="MS Sans Serif"/>
      <family val="2"/>
    </font>
    <font>
      <b/>
      <sz val="8"/>
      <color indexed="10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/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3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/>
    <xf numFmtId="165" fontId="9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2" fillId="0" borderId="0"/>
    <xf numFmtId="4" fontId="13" fillId="6" borderId="21" applyBorder="0" applyProtection="0"/>
    <xf numFmtId="3" fontId="9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43" fontId="0" fillId="0" borderId="0" xfId="0" applyNumberForma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/>
    <xf numFmtId="0" fontId="4" fillId="0" borderId="2" xfId="0" applyFont="1" applyBorder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4" fillId="0" borderId="0" xfId="0" applyFont="1" applyFill="1"/>
    <xf numFmtId="0" fontId="2" fillId="0" borderId="5" xfId="2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9" xfId="0" applyFill="1" applyBorder="1"/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10" xfId="0" applyBorder="1" applyAlignment="1">
      <alignment horizontal="right"/>
    </xf>
    <xf numFmtId="0" fontId="0" fillId="0" borderId="11" xfId="0" applyBorder="1"/>
    <xf numFmtId="43" fontId="1" fillId="0" borderId="11" xfId="1" applyNumberFormat="1" applyFont="1" applyBorder="1"/>
    <xf numFmtId="43" fontId="0" fillId="0" borderId="11" xfId="0" applyNumberFormat="1" applyBorder="1"/>
    <xf numFmtId="43" fontId="0" fillId="0" borderId="12" xfId="0" applyNumberFormat="1" applyBorder="1"/>
    <xf numFmtId="0" fontId="0" fillId="0" borderId="13" xfId="0" applyFill="1" applyBorder="1"/>
    <xf numFmtId="0" fontId="0" fillId="0" borderId="14" xfId="0" applyBorder="1" applyAlignment="1">
      <alignment horizontal="left"/>
    </xf>
    <xf numFmtId="0" fontId="5" fillId="0" borderId="15" xfId="0" applyFont="1" applyBorder="1"/>
    <xf numFmtId="0" fontId="2" fillId="0" borderId="15" xfId="0" applyFont="1" applyBorder="1"/>
    <xf numFmtId="43" fontId="2" fillId="0" borderId="15" xfId="1" applyNumberFormat="1" applyFont="1" applyFill="1" applyBorder="1"/>
    <xf numFmtId="43" fontId="1" fillId="0" borderId="15" xfId="1" applyFont="1" applyBorder="1"/>
    <xf numFmtId="43" fontId="0" fillId="0" borderId="16" xfId="0" applyNumberFormat="1" applyBorder="1"/>
    <xf numFmtId="43" fontId="0" fillId="0" borderId="13" xfId="0" applyNumberFormat="1" applyFill="1" applyBorder="1"/>
    <xf numFmtId="43" fontId="2" fillId="2" borderId="0" xfId="0" applyNumberFormat="1" applyFont="1" applyFill="1"/>
    <xf numFmtId="43" fontId="2" fillId="0" borderId="0" xfId="0" applyNumberFormat="1" applyFont="1"/>
    <xf numFmtId="43" fontId="2" fillId="0" borderId="0" xfId="0" applyNumberFormat="1" applyFont="1" applyFill="1"/>
    <xf numFmtId="0" fontId="0" fillId="0" borderId="14" xfId="0" applyBorder="1" applyAlignment="1">
      <alignment horizontal="right"/>
    </xf>
    <xf numFmtId="0" fontId="0" fillId="0" borderId="15" xfId="0" applyBorder="1"/>
    <xf numFmtId="43" fontId="1" fillId="0" borderId="15" xfId="1" applyNumberFormat="1" applyFont="1" applyFill="1" applyBorder="1"/>
    <xf numFmtId="43" fontId="0" fillId="0" borderId="0" xfId="0" applyNumberFormat="1"/>
    <xf numFmtId="43" fontId="2" fillId="3" borderId="0" xfId="0" applyNumberFormat="1" applyFont="1" applyFill="1"/>
    <xf numFmtId="43" fontId="0" fillId="0" borderId="15" xfId="0" applyNumberFormat="1" applyFill="1" applyBorder="1"/>
    <xf numFmtId="43" fontId="0" fillId="0" borderId="0" xfId="0" applyNumberFormat="1" applyFill="1"/>
    <xf numFmtId="43" fontId="2" fillId="4" borderId="0" xfId="0" applyNumberFormat="1" applyFont="1" applyFill="1"/>
    <xf numFmtId="0" fontId="0" fillId="0" borderId="15" xfId="0" applyBorder="1" applyAlignment="1">
      <alignment horizontal="left"/>
    </xf>
    <xf numFmtId="4" fontId="0" fillId="0" borderId="14" xfId="0" applyNumberFormat="1" applyBorder="1" applyAlignment="1">
      <alignment horizontal="right"/>
    </xf>
    <xf numFmtId="4" fontId="0" fillId="0" borderId="15" xfId="0" applyNumberFormat="1" applyBorder="1"/>
    <xf numFmtId="43" fontId="2" fillId="5" borderId="0" xfId="0" applyNumberFormat="1" applyFont="1" applyFill="1"/>
    <xf numFmtId="0" fontId="0" fillId="0" borderId="17" xfId="0" applyBorder="1" applyAlignment="1">
      <alignment horizontal="right"/>
    </xf>
    <xf numFmtId="0" fontId="0" fillId="0" borderId="18" xfId="0" applyBorder="1"/>
    <xf numFmtId="43" fontId="0" fillId="0" borderId="18" xfId="0" applyNumberFormat="1" applyBorder="1"/>
    <xf numFmtId="43" fontId="1" fillId="0" borderId="18" xfId="1" applyFont="1" applyBorder="1"/>
    <xf numFmtId="43" fontId="0" fillId="0" borderId="19" xfId="0" applyNumberFormat="1" applyBorder="1"/>
    <xf numFmtId="0" fontId="0" fillId="0" borderId="2" xfId="0" applyBorder="1"/>
    <xf numFmtId="0" fontId="0" fillId="0" borderId="3" xfId="0" applyBorder="1"/>
    <xf numFmtId="0" fontId="2" fillId="0" borderId="3" xfId="0" applyFont="1" applyBorder="1"/>
    <xf numFmtId="43" fontId="2" fillId="0" borderId="4" xfId="0" applyNumberFormat="1" applyFont="1" applyBorder="1"/>
    <xf numFmtId="0" fontId="0" fillId="0" borderId="20" xfId="0" applyFill="1" applyBorder="1"/>
    <xf numFmtId="0" fontId="14" fillId="0" borderId="0" xfId="0" applyFont="1"/>
    <xf numFmtId="0" fontId="14" fillId="7" borderId="0" xfId="0" applyFont="1" applyFill="1"/>
    <xf numFmtId="167" fontId="0" fillId="0" borderId="0" xfId="1" applyNumberFormat="1" applyFont="1"/>
    <xf numFmtId="0" fontId="15" fillId="0" borderId="0" xfId="0" applyFont="1"/>
    <xf numFmtId="0" fontId="14" fillId="0" borderId="0" xfId="0" applyFont="1" applyFill="1"/>
    <xf numFmtId="4" fontId="14" fillId="0" borderId="0" xfId="0" applyNumberFormat="1" applyFont="1" applyFill="1"/>
    <xf numFmtId="0" fontId="0" fillId="9" borderId="0" xfId="0" applyFill="1"/>
    <xf numFmtId="164" fontId="0" fillId="0" borderId="0" xfId="0" applyNumberFormat="1" applyFill="1"/>
    <xf numFmtId="4" fontId="14" fillId="8" borderId="0" xfId="0" applyNumberFormat="1" applyFont="1" applyFill="1"/>
    <xf numFmtId="168" fontId="14" fillId="0" borderId="0" xfId="0" applyNumberFormat="1" applyFont="1"/>
    <xf numFmtId="0" fontId="14" fillId="10" borderId="0" xfId="0" applyFont="1" applyFill="1"/>
    <xf numFmtId="164" fontId="14" fillId="10" borderId="0" xfId="0" applyNumberFormat="1" applyFont="1" applyFill="1"/>
  </cellXfs>
  <cellStyles count="15">
    <cellStyle name="Cabeçalho 1" xfId="3"/>
    <cellStyle name="Cabeçalho 2" xfId="4"/>
    <cellStyle name="Comma" xfId="1" builtinId="3"/>
    <cellStyle name="Comma0" xfId="5"/>
    <cellStyle name="Data" xfId="6"/>
    <cellStyle name="Fixo" xfId="7"/>
    <cellStyle name="Hyperlink 2" xfId="8"/>
    <cellStyle name="Indefinido" xfId="9"/>
    <cellStyle name="Moeda0" xfId="10"/>
    <cellStyle name="mpenho" xfId="11"/>
    <cellStyle name="Normal" xfId="0" builtinId="0"/>
    <cellStyle name="Normal 2" xfId="2"/>
    <cellStyle name="Normal 2 2" xfId="12"/>
    <cellStyle name="Ricardo" xfId="13"/>
    <cellStyle name="Vírgula0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a%20e%20Paulo/Projetos/Vetec/BA-093/Pavimenta&#231;&#227;o%20-%20REDE/Quantidad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7\c\Rede%20Ruppel\Vetec\DER-SP_Junho_07\Orc\Composi&#231;&#245;es\SERVICOS_AUXILIAR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Sandra\Meus%20documentos\Sandra\FDTE%20PPP%20MG%20BNDES\An&#225;lise%20Composi&#231;&#245;es%20Custos%20-%20SICRO\Composi&#231;&#227;o%20Custos%20FINAL_BR-040_BR-116-381\VETEC%20-%20Composi&#231;&#245;es-R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Documents%20and%20Settings\C%20arlos%20%20Machado\My%20Documents\Disco%201\BR-262-MS(3)\Anexos%20PGQ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O 1"/>
      <sheetName val="TRABALHOS INICIAIS"/>
      <sheetName val="Quantidade"/>
    </sheetNames>
    <definedNames>
      <definedName name="AA" refersTo="#REF!"/>
      <definedName name="bz" refersTo="#REF!"/>
      <definedName name="Extenso" refersTo="#REF!"/>
      <definedName name="módulo1.Extenso" refersTo="#REF!"/>
      <definedName name="Ponte" refersTo="#REF!"/>
      <definedName name="QQ_2" refersTo="#REF!"/>
      <definedName name="RESUMO" refersTo="#REF!"/>
      <definedName name="WEWRWR" refersTo="#REF!"/>
      <definedName name="XXX" refersTo="#REF!"/>
      <definedName name="XXXXX" refersTo="#REF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issas"/>
      <sheetName val="MO"/>
      <sheetName val="Eqpto"/>
      <sheetName val="Mat"/>
      <sheetName val="Planilha"/>
      <sheetName val="Auxiliares"/>
      <sheetName val="Memória"/>
      <sheetName val="Massa Mist. Pavimentação"/>
      <sheetName val="Tab_Apoio_Pav"/>
    </sheetNames>
    <sheetDataSet>
      <sheetData sheetId="0" refreshError="1">
        <row r="13">
          <cell r="E13" t="str">
            <v>G</v>
          </cell>
          <cell r="F13">
            <v>0.245</v>
          </cell>
        </row>
        <row r="14">
          <cell r="E14" t="str">
            <v>D</v>
          </cell>
          <cell r="F14">
            <v>0.15</v>
          </cell>
        </row>
        <row r="15">
          <cell r="E15" t="str">
            <v>B</v>
          </cell>
        </row>
        <row r="16">
          <cell r="E16" t="str">
            <v>E</v>
          </cell>
          <cell r="F16">
            <v>0.63100000000000001</v>
          </cell>
        </row>
        <row r="17">
          <cell r="E17" t="str">
            <v>G</v>
          </cell>
          <cell r="F17">
            <v>2.5</v>
          </cell>
        </row>
        <row r="18">
          <cell r="E18" t="str">
            <v>D</v>
          </cell>
          <cell r="F18">
            <v>1.9</v>
          </cell>
        </row>
        <row r="19">
          <cell r="E19" t="str">
            <v>B</v>
          </cell>
          <cell r="F19">
            <v>1.05</v>
          </cell>
        </row>
        <row r="20">
          <cell r="E20" t="str">
            <v>E</v>
          </cell>
          <cell r="F20">
            <v>0.45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COMPOSICOES"/>
      <sheetName val="Composições Ruppel"/>
      <sheetName val="AUXILIAR"/>
      <sheetName val="EQUIP"/>
      <sheetName val="M.O."/>
      <sheetName val="MAT"/>
      <sheetName val="TRANS"/>
      <sheetName val="MAT_BET"/>
    </sheetNames>
    <sheetDataSet>
      <sheetData sheetId="0" refreshError="1"/>
      <sheetData sheetId="1" refreshError="1"/>
      <sheetData sheetId="2" refreshError="1"/>
      <sheetData sheetId="3" refreshError="1">
        <row r="7">
          <cell r="B7" t="str">
            <v>39000</v>
          </cell>
          <cell r="D7" t="str">
            <v>AQUECEDOR DE FLUIDO TÉRMICO - (8kW)</v>
          </cell>
          <cell r="G7">
            <v>20.14</v>
          </cell>
          <cell r="H7">
            <v>6.2</v>
          </cell>
        </row>
        <row r="8">
          <cell r="B8" t="str">
            <v>39001</v>
          </cell>
          <cell r="D8" t="str">
            <v>CAMINHÃO  CARROCERIA 4T (80 KW)</v>
          </cell>
          <cell r="G8">
            <v>71.349999999999994</v>
          </cell>
          <cell r="H8">
            <v>9.8699999999999992</v>
          </cell>
        </row>
        <row r="9">
          <cell r="B9" t="str">
            <v>39002</v>
          </cell>
          <cell r="D9" t="str">
            <v>CAMINHÃO BASCULANTE - 6m³ - 10,5 t (150kW)</v>
          </cell>
          <cell r="G9">
            <v>83.95</v>
          </cell>
          <cell r="H9">
            <v>9.8699999999999992</v>
          </cell>
        </row>
        <row r="10">
          <cell r="B10" t="str">
            <v>39003</v>
          </cell>
          <cell r="D10" t="str">
            <v>CAMINHÃO BASCULANTE (PARA TRANSPORTE DO MAT.FRESADO)</v>
          </cell>
          <cell r="G10">
            <v>93.03</v>
          </cell>
          <cell r="H10">
            <v>9.8699999999999992</v>
          </cell>
        </row>
        <row r="11">
          <cell r="B11" t="str">
            <v>39004</v>
          </cell>
          <cell r="D11" t="str">
            <v>CAMINHÃO BASCULANTE 10m3 - 15 T (170 KW)</v>
          </cell>
          <cell r="G11">
            <v>93.03</v>
          </cell>
          <cell r="H11">
            <v>9.8699999999999992</v>
          </cell>
        </row>
        <row r="12">
          <cell r="B12" t="str">
            <v>39005</v>
          </cell>
          <cell r="D12" t="str">
            <v>CAMINHÃO ESPARGIDOR</v>
          </cell>
          <cell r="G12">
            <v>84.48</v>
          </cell>
          <cell r="H12">
            <v>9.8699999999999992</v>
          </cell>
        </row>
        <row r="13">
          <cell r="B13" t="str">
            <v>39006</v>
          </cell>
          <cell r="D13" t="str">
            <v>CAMINHÃO P/ LA COM RUPT. CONTROLADA</v>
          </cell>
          <cell r="G13">
            <v>215.89</v>
          </cell>
          <cell r="H13">
            <v>10.49</v>
          </cell>
        </row>
        <row r="14">
          <cell r="B14" t="str">
            <v>39007</v>
          </cell>
          <cell r="D14" t="str">
            <v>CAMINHÃO TANQUE 10.000 l</v>
          </cell>
          <cell r="G14">
            <v>91.2</v>
          </cell>
          <cell r="H14">
            <v>9.8699999999999992</v>
          </cell>
        </row>
        <row r="15">
          <cell r="B15" t="str">
            <v>39008</v>
          </cell>
          <cell r="D15" t="str">
            <v>CAMINHÃO TANQUE 6.000 L</v>
          </cell>
          <cell r="G15">
            <v>72.39</v>
          </cell>
          <cell r="H15">
            <v>9.8699999999999992</v>
          </cell>
        </row>
        <row r="16">
          <cell r="B16" t="str">
            <v>39009</v>
          </cell>
          <cell r="D16" t="str">
            <v>CARREGADEIRA DE PNEU C/ VASSOURA</v>
          </cell>
          <cell r="G16">
            <v>37.5</v>
          </cell>
          <cell r="H16">
            <v>10.8</v>
          </cell>
        </row>
        <row r="17">
          <cell r="B17" t="str">
            <v>39010</v>
          </cell>
          <cell r="D17" t="str">
            <v>CARREGADEIRA DE PNEUS - 1,33 m³ (79kW)</v>
          </cell>
          <cell r="G17">
            <v>79.849999999999994</v>
          </cell>
          <cell r="H17">
            <v>10.8</v>
          </cell>
        </row>
        <row r="18">
          <cell r="B18" t="str">
            <v>39011</v>
          </cell>
          <cell r="D18" t="str">
            <v>CARREGADEIRA PNEUS CATERPILLAR</v>
          </cell>
          <cell r="G18">
            <v>95.8</v>
          </cell>
          <cell r="H18">
            <v>46.78</v>
          </cell>
        </row>
        <row r="19">
          <cell r="B19" t="str">
            <v>39012</v>
          </cell>
          <cell r="D19" t="str">
            <v>COMPACTADOR MANUAL - placa vibratória (3kW)</v>
          </cell>
          <cell r="G19">
            <v>10.64</v>
          </cell>
          <cell r="H19">
            <v>7.4</v>
          </cell>
        </row>
        <row r="20">
          <cell r="B20" t="str">
            <v>39013</v>
          </cell>
          <cell r="D20" t="str">
            <v>COMPACTADOR MANUAL - soquete vibratório</v>
          </cell>
          <cell r="G20">
            <v>11.53</v>
          </cell>
          <cell r="H20">
            <v>7.4</v>
          </cell>
        </row>
        <row r="21">
          <cell r="B21" t="str">
            <v>39014</v>
          </cell>
          <cell r="D21" t="str">
            <v>COMPRESSOR DE AR (59KW)</v>
          </cell>
          <cell r="G21">
            <v>41.44</v>
          </cell>
          <cell r="H21">
            <v>9.7200000000000006</v>
          </cell>
        </row>
        <row r="22">
          <cell r="B22" t="str">
            <v>39015</v>
          </cell>
          <cell r="D22" t="str">
            <v>DISTRIBUIDOR DE AGREGADOS - AUTOPROPELIDO</v>
          </cell>
          <cell r="G22">
            <v>57.35</v>
          </cell>
          <cell r="H22">
            <v>21.69</v>
          </cell>
        </row>
        <row r="23">
          <cell r="B23" t="str">
            <v>39016</v>
          </cell>
          <cell r="D23" t="str">
            <v>DISTRIBUIDOR DE AGREGADOS - REBOCÁVEL</v>
          </cell>
          <cell r="G23">
            <v>2.97</v>
          </cell>
          <cell r="H23">
            <v>2.2000000000000002</v>
          </cell>
        </row>
        <row r="24">
          <cell r="B24" t="str">
            <v>39017</v>
          </cell>
          <cell r="D24" t="str">
            <v>EQUIP. DISTRIBUIÇÃO DE ASFALTO MONTADO EM CAMINHÃO 150 KW</v>
          </cell>
          <cell r="G24">
            <v>84.48</v>
          </cell>
          <cell r="H24">
            <v>9.8699999999999992</v>
          </cell>
        </row>
        <row r="25">
          <cell r="B25" t="str">
            <v>39018</v>
          </cell>
          <cell r="D25" t="str">
            <v>ESTABILIZADOR / RECICLADORA A FRIO</v>
          </cell>
          <cell r="G25">
            <v>1027.2</v>
          </cell>
          <cell r="H25">
            <v>513.6</v>
          </cell>
        </row>
        <row r="26">
          <cell r="B26" t="str">
            <v>39019</v>
          </cell>
          <cell r="D26" t="str">
            <v>FRESADORA À FRIO - 297 KW</v>
          </cell>
          <cell r="G26">
            <v>680.98</v>
          </cell>
          <cell r="H26">
            <v>11.41</v>
          </cell>
        </row>
        <row r="27">
          <cell r="B27" t="str">
            <v>39020</v>
          </cell>
          <cell r="D27" t="str">
            <v>GRADE DE DISCO - GA 24 x 24</v>
          </cell>
          <cell r="G27">
            <v>2.13</v>
          </cell>
          <cell r="H27">
            <v>1.7</v>
          </cell>
        </row>
        <row r="28">
          <cell r="B28" t="str">
            <v>39021</v>
          </cell>
          <cell r="D28" t="str">
            <v>GRUPO GERADOR 250 KVA</v>
          </cell>
          <cell r="G28">
            <v>68</v>
          </cell>
          <cell r="H28">
            <v>7.25</v>
          </cell>
        </row>
        <row r="29">
          <cell r="B29" t="str">
            <v>39022</v>
          </cell>
          <cell r="D29" t="str">
            <v>MARTELETE - ROMPEDOR 28KG</v>
          </cell>
          <cell r="G29">
            <v>8.08</v>
          </cell>
          <cell r="H29">
            <v>7.4</v>
          </cell>
        </row>
        <row r="30">
          <cell r="B30" t="str">
            <v>39023</v>
          </cell>
          <cell r="D30" t="str">
            <v>MOTONIVELADORA - 93 KW</v>
          </cell>
          <cell r="G30">
            <v>106.36</v>
          </cell>
          <cell r="H30">
            <v>11.41</v>
          </cell>
        </row>
        <row r="31">
          <cell r="B31" t="str">
            <v>39024</v>
          </cell>
          <cell r="D31" t="str">
            <v>ROLO AUTOPROPELIDO LISO VIBRATORIO DYNAPAC</v>
          </cell>
          <cell r="G31">
            <v>70.38</v>
          </cell>
          <cell r="H31">
            <v>27.22</v>
          </cell>
        </row>
        <row r="32">
          <cell r="B32" t="str">
            <v>39025</v>
          </cell>
          <cell r="D32" t="str">
            <v>ROLO AUTOPROPELIDO PNEUS DYNAPAC</v>
          </cell>
          <cell r="G32">
            <v>71.56</v>
          </cell>
          <cell r="H32">
            <v>31.38</v>
          </cell>
        </row>
        <row r="33">
          <cell r="B33" t="str">
            <v>39026</v>
          </cell>
          <cell r="D33" t="str">
            <v>ROLO COMPACTADOR - DE PNEUS AUTOPROPELIDO 21 t (97kW)</v>
          </cell>
          <cell r="G33">
            <v>97.44</v>
          </cell>
          <cell r="H33">
            <v>8.33</v>
          </cell>
        </row>
        <row r="34">
          <cell r="B34" t="str">
            <v>39027</v>
          </cell>
          <cell r="D34" t="str">
            <v>ROLO COMPACTADOR DE PNEUS 21 t (97 KW)</v>
          </cell>
          <cell r="G34">
            <v>97.44</v>
          </cell>
          <cell r="H34">
            <v>8.33</v>
          </cell>
        </row>
        <row r="35">
          <cell r="B35" t="str">
            <v>39028</v>
          </cell>
          <cell r="D35" t="str">
            <v>CARREGADEIRA DE PNEUS - 3,1 m³ (127KW)</v>
          </cell>
          <cell r="G35">
            <v>95.8</v>
          </cell>
          <cell r="H35">
            <v>46.78</v>
          </cell>
        </row>
        <row r="36">
          <cell r="B36" t="str">
            <v>39029</v>
          </cell>
          <cell r="D36" t="str">
            <v>ROLO COMPACTADOR PÉ DE CARNEIRO VIBRATORIO 11,25 t ( 85 KW)</v>
          </cell>
          <cell r="G36">
            <v>95.96</v>
          </cell>
          <cell r="H36">
            <v>8.33</v>
          </cell>
        </row>
        <row r="37">
          <cell r="B37" t="str">
            <v>39030</v>
          </cell>
          <cell r="D37" t="str">
            <v>ROLO COMPACTADOR TANDEM VIBRAT. AUTOPROPO. 10,9 T (112 KW)</v>
          </cell>
          <cell r="G37">
            <v>132.53</v>
          </cell>
          <cell r="H37">
            <v>7.22</v>
          </cell>
        </row>
        <row r="38">
          <cell r="B38" t="str">
            <v>39031</v>
          </cell>
          <cell r="D38" t="str">
            <v>ROLO DE PNEUS 21 T</v>
          </cell>
          <cell r="G38">
            <v>97.44</v>
          </cell>
          <cell r="H38">
            <v>8.3000000000000007</v>
          </cell>
        </row>
        <row r="39">
          <cell r="B39" t="str">
            <v>39032</v>
          </cell>
          <cell r="D39" t="str">
            <v>TANQUE DE ESTOCAGEM DE ASFALTO - 20.000l</v>
          </cell>
          <cell r="G39">
            <v>3.24</v>
          </cell>
          <cell r="H39">
            <v>2.0099999999999998</v>
          </cell>
        </row>
        <row r="40">
          <cell r="B40" t="str">
            <v>39033</v>
          </cell>
          <cell r="D40" t="str">
            <v>TANQUE PARA DEPOSITO DE ASF. DILUÍDO</v>
          </cell>
          <cell r="G40">
            <v>3.48</v>
          </cell>
          <cell r="H40">
            <v>2.16</v>
          </cell>
        </row>
        <row r="41">
          <cell r="B41" t="str">
            <v>39034</v>
          </cell>
          <cell r="D41" t="str">
            <v>TRATOR AGRICOLA (77 KW)</v>
          </cell>
          <cell r="G41">
            <v>59.9</v>
          </cell>
          <cell r="H41">
            <v>8.33</v>
          </cell>
        </row>
        <row r="42">
          <cell r="B42" t="str">
            <v>39035</v>
          </cell>
          <cell r="D42" t="str">
            <v>TRATOR AGRICOLA PNEUS CBT + VASSOURA MECÂNICA</v>
          </cell>
          <cell r="G42">
            <v>77.790000000000006</v>
          </cell>
          <cell r="H42">
            <v>35.07</v>
          </cell>
        </row>
        <row r="43">
          <cell r="B43" t="str">
            <v>39036</v>
          </cell>
          <cell r="D43" t="str">
            <v>USINA DE ASFALTO B.GREENE</v>
          </cell>
          <cell r="G43">
            <v>1100</v>
          </cell>
          <cell r="H43">
            <v>346.96</v>
          </cell>
        </row>
        <row r="44">
          <cell r="B44" t="str">
            <v>39037</v>
          </cell>
          <cell r="D44" t="str">
            <v>VASSOURA</v>
          </cell>
          <cell r="G44">
            <v>3.57</v>
          </cell>
          <cell r="H44">
            <v>2.2999999999999998</v>
          </cell>
        </row>
        <row r="45">
          <cell r="B45" t="str">
            <v>39038</v>
          </cell>
          <cell r="D45" t="str">
            <v>VASSOURA MECÂNICA REBOCÁVEL</v>
          </cell>
          <cell r="G45">
            <v>3.57</v>
          </cell>
          <cell r="H45">
            <v>2.2999999999999998</v>
          </cell>
        </row>
        <row r="46">
          <cell r="B46" t="str">
            <v>39039</v>
          </cell>
          <cell r="D46" t="str">
            <v>VIBRO ACABADORA ASFALTO B.GREENE</v>
          </cell>
          <cell r="G46">
            <v>240</v>
          </cell>
          <cell r="H46">
            <v>152.88</v>
          </cell>
        </row>
        <row r="47">
          <cell r="B47" t="str">
            <v>39040</v>
          </cell>
          <cell r="D47" t="str">
            <v>VIBROACABADORA DE ASFALTO (74 KW)</v>
          </cell>
          <cell r="G47">
            <v>113.16</v>
          </cell>
          <cell r="H47">
            <v>71.680000000000007</v>
          </cell>
        </row>
        <row r="48">
          <cell r="B48" t="str">
            <v>39041</v>
          </cell>
          <cell r="D48" t="str">
            <v>USINA DE ASFALTO A QUENTE - 90/120 T/H COM FILTRO DE MANGA (188 KW)</v>
          </cell>
          <cell r="G48">
            <v>1103.28</v>
          </cell>
          <cell r="H48">
            <v>346.96</v>
          </cell>
        </row>
        <row r="49">
          <cell r="B49" t="str">
            <v>39042</v>
          </cell>
          <cell r="D49" t="str">
            <v>GRUPO GERADOR - 36/40 KVA (32kw)</v>
          </cell>
          <cell r="G49">
            <v>35</v>
          </cell>
          <cell r="H49">
            <v>6.8</v>
          </cell>
        </row>
        <row r="50">
          <cell r="B50" t="str">
            <v>39043</v>
          </cell>
          <cell r="D50" t="str">
            <v>GRUPO GERADOR - 164/180 KVA (144kw)</v>
          </cell>
          <cell r="G50">
            <v>65.95</v>
          </cell>
          <cell r="H50">
            <v>6.97</v>
          </cell>
        </row>
        <row r="51">
          <cell r="B51" t="str">
            <v>39044</v>
          </cell>
          <cell r="D51" t="str">
            <v>TRATOR DE ESTEIRAS - COM LÂMINA (82 KW)</v>
          </cell>
          <cell r="G51">
            <v>68.459999999999994</v>
          </cell>
          <cell r="H51">
            <v>35.53</v>
          </cell>
        </row>
        <row r="52">
          <cell r="B52" t="str">
            <v>39045</v>
          </cell>
          <cell r="D52" t="str">
            <v>TRATOR DE ESTEIRAS - COM LÂMINA (104 KW)</v>
          </cell>
          <cell r="G52">
            <v>92.37</v>
          </cell>
          <cell r="H52">
            <v>39.96</v>
          </cell>
        </row>
        <row r="53">
          <cell r="B53" t="str">
            <v>39046</v>
          </cell>
          <cell r="D53" t="str">
            <v>USINA MISTURADORA DE SOLOS 350/600 T/H (99 KW)</v>
          </cell>
          <cell r="G53">
            <v>177.24</v>
          </cell>
          <cell r="H53">
            <v>88.36</v>
          </cell>
        </row>
        <row r="54">
          <cell r="B54" t="str">
            <v>39047</v>
          </cell>
          <cell r="D54" t="str">
            <v>MARTELETE - ROMPEDOR 33KG</v>
          </cell>
          <cell r="G54">
            <v>8.08</v>
          </cell>
          <cell r="H54">
            <v>7.4</v>
          </cell>
        </row>
        <row r="55">
          <cell r="B55" t="str">
            <v>39048</v>
          </cell>
          <cell r="D55" t="str">
            <v>MARTELETE - PERFURATRIZ MANUAL</v>
          </cell>
          <cell r="G55">
            <v>9.2100000000000009</v>
          </cell>
          <cell r="H55">
            <v>7.57</v>
          </cell>
        </row>
        <row r="56">
          <cell r="B56" t="str">
            <v>39049</v>
          </cell>
          <cell r="D56" t="str">
            <v>COMPRESSOR DE AR - PORTÁTIL 375 PCM (87 KW)</v>
          </cell>
          <cell r="G56">
            <v>45.24</v>
          </cell>
          <cell r="H56">
            <v>9.68</v>
          </cell>
        </row>
        <row r="57">
          <cell r="B57" t="str">
            <v>39050</v>
          </cell>
          <cell r="D57" t="str">
            <v>CAMINHÃO BASCULANTE 8m3 - 13 T (170 KW)</v>
          </cell>
          <cell r="G57">
            <v>93.03</v>
          </cell>
          <cell r="H57">
            <v>9.8699999999999992</v>
          </cell>
        </row>
        <row r="58">
          <cell r="B58" t="str">
            <v>39051</v>
          </cell>
          <cell r="D58" t="str">
            <v>COMPRESSOR DE AR - PORTÁTIL 764 PCM (200 KW)</v>
          </cell>
          <cell r="G58">
            <v>111.64</v>
          </cell>
          <cell r="H58">
            <v>22.28</v>
          </cell>
        </row>
        <row r="59">
          <cell r="B59" t="str">
            <v>39052</v>
          </cell>
          <cell r="D59" t="str">
            <v>PERFURATRIZ SOBRE ESTEIRAS - CRAWLER DRILL</v>
          </cell>
          <cell r="G59">
            <v>175.42</v>
          </cell>
          <cell r="H59">
            <v>53.5</v>
          </cell>
        </row>
        <row r="60">
          <cell r="B60" t="str">
            <v>39053</v>
          </cell>
          <cell r="D60" t="str">
            <v>CAMINHÃO BASCULANTE - PARA ROCHA 18T (235KW)</v>
          </cell>
          <cell r="G60">
            <v>122.02</v>
          </cell>
          <cell r="H60">
            <v>38.69</v>
          </cell>
        </row>
        <row r="61">
          <cell r="B61" t="str">
            <v>39054</v>
          </cell>
          <cell r="D61" t="str">
            <v>GRUPO GERADOR - 241/265 KVA (212 KW)</v>
          </cell>
          <cell r="G61">
            <v>65.28</v>
          </cell>
          <cell r="H61">
            <v>6.96</v>
          </cell>
        </row>
        <row r="62">
          <cell r="B62" t="str">
            <v>39055</v>
          </cell>
          <cell r="D62" t="str">
            <v>CONJUNTO DE BRITAGEM - 80 M3/H (292 KW)</v>
          </cell>
          <cell r="G62">
            <v>513.84</v>
          </cell>
          <cell r="H62">
            <v>205.1</v>
          </cell>
        </row>
        <row r="63">
          <cell r="B63" t="str">
            <v>39056</v>
          </cell>
          <cell r="D63" t="str">
            <v>MOTONIVELADORA CATERPILLAR CAT-1208</v>
          </cell>
          <cell r="G63">
            <v>123.85</v>
          </cell>
          <cell r="H63">
            <v>59.76</v>
          </cell>
        </row>
        <row r="64">
          <cell r="B64" t="str">
            <v>39057</v>
          </cell>
          <cell r="D64" t="str">
            <v>CAMINHÃO IRRIGADEIRA MB L2214/42</v>
          </cell>
          <cell r="G64">
            <v>85.8</v>
          </cell>
          <cell r="H64">
            <v>31.88</v>
          </cell>
        </row>
        <row r="65">
          <cell r="B65" t="str">
            <v>39058</v>
          </cell>
          <cell r="D65" t="str">
            <v>CAMINHÃO DISTRIBUIDOR DE CIMENTO</v>
          </cell>
          <cell r="G65">
            <v>90.38</v>
          </cell>
          <cell r="H65">
            <v>45.19</v>
          </cell>
        </row>
        <row r="66">
          <cell r="B66" t="str">
            <v>39059</v>
          </cell>
          <cell r="D66" t="str">
            <v>CAMINHÃO MUNCK</v>
          </cell>
          <cell r="G66">
            <v>80</v>
          </cell>
          <cell r="H66">
            <v>45.19</v>
          </cell>
        </row>
      </sheetData>
      <sheetData sheetId="4" refreshError="1">
        <row r="5">
          <cell r="B5" t="str">
            <v>20000</v>
          </cell>
          <cell r="C5" t="str">
            <v>ENCARREGADO DE TURMA</v>
          </cell>
          <cell r="G5">
            <v>11.11</v>
          </cell>
        </row>
        <row r="6">
          <cell r="B6" t="str">
            <v>20007</v>
          </cell>
          <cell r="C6" t="str">
            <v>PEDREIRO</v>
          </cell>
          <cell r="G6">
            <v>5.31</v>
          </cell>
        </row>
        <row r="7">
          <cell r="B7" t="str">
            <v>20013</v>
          </cell>
          <cell r="C7" t="str">
            <v>SERVENTE</v>
          </cell>
          <cell r="G7">
            <v>4.3899999999999997</v>
          </cell>
        </row>
        <row r="8">
          <cell r="B8" t="str">
            <v>20021</v>
          </cell>
          <cell r="C8" t="str">
            <v>RASTELETEIRO</v>
          </cell>
          <cell r="G8">
            <v>5.31</v>
          </cell>
        </row>
        <row r="9">
          <cell r="B9" t="str">
            <v>20028</v>
          </cell>
          <cell r="C9" t="str">
            <v>MONTADOR</v>
          </cell>
          <cell r="G9">
            <v>5.04</v>
          </cell>
        </row>
        <row r="10">
          <cell r="B10" t="str">
            <v>20045</v>
          </cell>
          <cell r="C10" t="str">
            <v>ENCARREGADO DE PAVIMENTAÇÃO</v>
          </cell>
          <cell r="G10">
            <v>21.6</v>
          </cell>
        </row>
        <row r="11">
          <cell r="B11" t="str">
            <v>20074</v>
          </cell>
          <cell r="C11" t="str">
            <v>OPERÁRIO</v>
          </cell>
          <cell r="G11">
            <v>4.3899999999999997</v>
          </cell>
        </row>
        <row r="12">
          <cell r="B12" t="str">
            <v>20075</v>
          </cell>
          <cell r="C12" t="str">
            <v>ENCARREGADO DE BRITAGEM</v>
          </cell>
          <cell r="G12">
            <v>25.92</v>
          </cell>
        </row>
        <row r="13">
          <cell r="B13" t="str">
            <v>20076</v>
          </cell>
          <cell r="C13" t="str">
            <v>BLASTER</v>
          </cell>
          <cell r="G13">
            <v>7.38</v>
          </cell>
        </row>
      </sheetData>
      <sheetData sheetId="5" refreshError="1">
        <row r="4">
          <cell r="B4" t="str">
            <v>50001</v>
          </cell>
          <cell r="D4" t="str">
            <v>ADITIVO P/ CONTROLE DE RUPTURA</v>
          </cell>
          <cell r="F4" t="str">
            <v>KG</v>
          </cell>
          <cell r="G4">
            <v>2.4300000000000002</v>
          </cell>
        </row>
        <row r="5">
          <cell r="B5" t="str">
            <v>50002</v>
          </cell>
          <cell r="D5" t="str">
            <v>ADITIVO SÓLIDO (FIBRAS )</v>
          </cell>
          <cell r="F5" t="str">
            <v>KG</v>
          </cell>
          <cell r="G5">
            <v>4.3600000000000003</v>
          </cell>
        </row>
        <row r="6">
          <cell r="B6" t="str">
            <v>50003</v>
          </cell>
          <cell r="D6" t="str">
            <v>APOIO DO PORTA DENTE DA FRESADORA 2000 DC</v>
          </cell>
          <cell r="F6" t="str">
            <v>UND</v>
          </cell>
          <cell r="G6">
            <v>1005.94</v>
          </cell>
        </row>
        <row r="7">
          <cell r="B7" t="str">
            <v>50004</v>
          </cell>
          <cell r="D7" t="str">
            <v xml:space="preserve">AREIA </v>
          </cell>
          <cell r="F7" t="str">
            <v>M3</v>
          </cell>
          <cell r="G7">
            <v>19.989999999999998</v>
          </cell>
        </row>
        <row r="8">
          <cell r="B8" t="str">
            <v>50005</v>
          </cell>
          <cell r="D8" t="str">
            <v>AREIA COMERCIAL</v>
          </cell>
          <cell r="F8" t="str">
            <v>M3</v>
          </cell>
          <cell r="G8">
            <v>14</v>
          </cell>
        </row>
        <row r="9">
          <cell r="B9" t="str">
            <v>50007</v>
          </cell>
          <cell r="D9" t="str">
            <v>BRITA COMERCIAL</v>
          </cell>
          <cell r="F9" t="str">
            <v>M3</v>
          </cell>
          <cell r="G9">
            <v>19.670000000000002</v>
          </cell>
        </row>
        <row r="10">
          <cell r="B10" t="str">
            <v>50008</v>
          </cell>
          <cell r="D10" t="str">
            <v>CBUQ - USINAGEM</v>
          </cell>
          <cell r="F10" t="str">
            <v>T</v>
          </cell>
          <cell r="G10">
            <v>31.66</v>
          </cell>
        </row>
        <row r="11">
          <cell r="B11" t="str">
            <v>50009</v>
          </cell>
          <cell r="D11" t="str">
            <v>CIMENTO ASFÁLTICO COM POLÍMERO</v>
          </cell>
          <cell r="F11" t="str">
            <v>T</v>
          </cell>
          <cell r="G11">
            <v>1712.03</v>
          </cell>
        </row>
        <row r="12">
          <cell r="B12" t="str">
            <v>50010</v>
          </cell>
          <cell r="D12" t="str">
            <v>DENTE PARA FRESADORA 2000 DC</v>
          </cell>
          <cell r="F12" t="str">
            <v>UND</v>
          </cell>
          <cell r="G12">
            <v>25.07</v>
          </cell>
        </row>
        <row r="13">
          <cell r="B13" t="str">
            <v>50011</v>
          </cell>
          <cell r="D13" t="str">
            <v>ESCAVAÇÃO E CARGA DE MATERIAL DE JAZIDA (CONSV)</v>
          </cell>
          <cell r="F13" t="str">
            <v>M3</v>
          </cell>
          <cell r="G13">
            <v>4.1400000000000006</v>
          </cell>
        </row>
        <row r="14">
          <cell r="B14" t="str">
            <v>50012</v>
          </cell>
          <cell r="D14" t="str">
            <v>EXPURGO DE JAZIDA  (CONSV)</v>
          </cell>
          <cell r="F14" t="str">
            <v>M3</v>
          </cell>
          <cell r="G14">
            <v>2.54</v>
          </cell>
        </row>
        <row r="15">
          <cell r="B15" t="str">
            <v>50013</v>
          </cell>
          <cell r="D15" t="str">
            <v>FILLER</v>
          </cell>
          <cell r="F15" t="str">
            <v>KG</v>
          </cell>
          <cell r="G15">
            <v>0.27</v>
          </cell>
        </row>
        <row r="16">
          <cell r="B16" t="str">
            <v>50014</v>
          </cell>
          <cell r="D16" t="str">
            <v>FILLER</v>
          </cell>
          <cell r="F16" t="str">
            <v>T</v>
          </cell>
          <cell r="G16">
            <v>270</v>
          </cell>
        </row>
        <row r="17">
          <cell r="B17" t="str">
            <v>50015</v>
          </cell>
          <cell r="D17" t="str">
            <v>IMPRIMAÇAO</v>
          </cell>
          <cell r="F17" t="str">
            <v>M2</v>
          </cell>
          <cell r="G17">
            <v>0.14000000000000001</v>
          </cell>
        </row>
        <row r="18">
          <cell r="B18" t="str">
            <v>50016</v>
          </cell>
          <cell r="D18" t="str">
            <v>LIMPEZA DE CAMADA VEGETAL</v>
          </cell>
          <cell r="F18" t="str">
            <v>M2</v>
          </cell>
          <cell r="G18">
            <v>0.21</v>
          </cell>
        </row>
        <row r="19">
          <cell r="B19" t="str">
            <v>50017</v>
          </cell>
          <cell r="D19" t="str">
            <v>LIMPEZA DE CAMADA VEGETAL EM JAZIDA  (CONSV)</v>
          </cell>
          <cell r="F19" t="str">
            <v>M2</v>
          </cell>
          <cell r="G19">
            <v>0.16</v>
          </cell>
        </row>
        <row r="20">
          <cell r="B20" t="str">
            <v>50018</v>
          </cell>
          <cell r="D20" t="str">
            <v>MATERIAL DE BASE (CONS)</v>
          </cell>
          <cell r="F20" t="str">
            <v>M3</v>
          </cell>
          <cell r="G20">
            <v>2.39</v>
          </cell>
        </row>
        <row r="21">
          <cell r="B21" t="str">
            <v>50019</v>
          </cell>
          <cell r="D21" t="str">
            <v>MISTURA BETUMINOSA</v>
          </cell>
          <cell r="F21" t="str">
            <v>T</v>
          </cell>
          <cell r="G21">
            <v>58.153319999999994</v>
          </cell>
        </row>
        <row r="22">
          <cell r="B22" t="str">
            <v>50020</v>
          </cell>
          <cell r="D22" t="str">
            <v>PEDRISCO</v>
          </cell>
          <cell r="F22" t="str">
            <v>M3</v>
          </cell>
          <cell r="G22">
            <v>27.41</v>
          </cell>
        </row>
        <row r="23">
          <cell r="B23" t="str">
            <v>50021</v>
          </cell>
          <cell r="D23" t="str">
            <v>PORTA DENTE PARA FRESADORA 2000 DC</v>
          </cell>
          <cell r="F23" t="str">
            <v>UND</v>
          </cell>
          <cell r="G23">
            <v>46.43</v>
          </cell>
        </row>
        <row r="24">
          <cell r="B24" t="str">
            <v>50022</v>
          </cell>
          <cell r="D24" t="str">
            <v>USINAGEM DE SOLO-BRITA</v>
          </cell>
          <cell r="F24" t="str">
            <v>M3</v>
          </cell>
          <cell r="G24">
            <v>18.45</v>
          </cell>
        </row>
        <row r="25">
          <cell r="B25" t="str">
            <v>50023</v>
          </cell>
          <cell r="D25" t="str">
            <v>LIMPEZA DE PISTA</v>
          </cell>
          <cell r="F25" t="str">
            <v>M2</v>
          </cell>
          <cell r="G25">
            <v>0.31</v>
          </cell>
        </row>
        <row r="26">
          <cell r="B26" t="str">
            <v>50024</v>
          </cell>
          <cell r="D26" t="str">
            <v>PINTURA DE LIGAÇÃO</v>
          </cell>
          <cell r="F26" t="str">
            <v>M2</v>
          </cell>
          <cell r="G26">
            <v>0.44634624000000006</v>
          </cell>
        </row>
        <row r="27">
          <cell r="B27" t="str">
            <v>50025</v>
          </cell>
          <cell r="D27" t="str">
            <v>RECOMP. DO PAVIMENTO COM CBUQ</v>
          </cell>
          <cell r="F27" t="str">
            <v>M3</v>
          </cell>
          <cell r="G27">
            <v>376.08429876479994</v>
          </cell>
        </row>
        <row r="28">
          <cell r="B28" t="str">
            <v>50026</v>
          </cell>
          <cell r="D28" t="str">
            <v>AREIA LAVADA</v>
          </cell>
          <cell r="F28" t="str">
            <v>M3</v>
          </cell>
          <cell r="G28">
            <v>14</v>
          </cell>
        </row>
        <row r="29">
          <cell r="B29" t="str">
            <v>50027</v>
          </cell>
          <cell r="D29" t="str">
            <v>BRITA 1</v>
          </cell>
          <cell r="F29" t="str">
            <v>M3</v>
          </cell>
          <cell r="G29">
            <v>20</v>
          </cell>
        </row>
        <row r="30">
          <cell r="B30" t="str">
            <v>50028</v>
          </cell>
          <cell r="D30" t="str">
            <v>BRITA 2</v>
          </cell>
          <cell r="F30" t="str">
            <v>M3</v>
          </cell>
          <cell r="G30">
            <v>20</v>
          </cell>
        </row>
        <row r="31">
          <cell r="B31" t="str">
            <v>50029</v>
          </cell>
          <cell r="D31" t="str">
            <v>BRITA 3</v>
          </cell>
          <cell r="F31" t="str">
            <v>M3</v>
          </cell>
          <cell r="G31">
            <v>19</v>
          </cell>
        </row>
        <row r="32">
          <cell r="B32" t="str">
            <v>50030</v>
          </cell>
          <cell r="D32" t="str">
            <v>ÓLEO COMBUSTÍVEL 1A</v>
          </cell>
          <cell r="F32" t="str">
            <v>L</v>
          </cell>
          <cell r="G32">
            <v>1.23</v>
          </cell>
        </row>
        <row r="33">
          <cell r="B33" t="str">
            <v>50031</v>
          </cell>
          <cell r="D33" t="str">
            <v>INDENIZAÇÃO DE JAZIDA</v>
          </cell>
          <cell r="F33" t="str">
            <v>M3</v>
          </cell>
          <cell r="G33">
            <v>1</v>
          </cell>
        </row>
        <row r="34">
          <cell r="B34" t="str">
            <v>50032</v>
          </cell>
          <cell r="D34" t="str">
            <v>ROCHA P/ BRITAGEM COM PERFUR. MANUAL</v>
          </cell>
          <cell r="F34" t="str">
            <v>M3</v>
          </cell>
          <cell r="G34">
            <v>23.83</v>
          </cell>
        </row>
        <row r="35">
          <cell r="B35" t="str">
            <v>50033</v>
          </cell>
          <cell r="D35" t="str">
            <v>ESCAVAÇÃO E CARGA DE MATERIAL DE JAZIDA (CONST. E RESTR.)</v>
          </cell>
          <cell r="F35" t="str">
            <v>M3</v>
          </cell>
          <cell r="G35">
            <v>5.0999999999999996</v>
          </cell>
        </row>
        <row r="36">
          <cell r="B36" t="str">
            <v>50034</v>
          </cell>
          <cell r="D36" t="str">
            <v>EXPURGO DE JAZIDA   (CONST. E RESTR.)</v>
          </cell>
          <cell r="F36" t="str">
            <v>M3</v>
          </cell>
          <cell r="G36">
            <v>0.99</v>
          </cell>
        </row>
        <row r="37">
          <cell r="B37" t="str">
            <v>50035</v>
          </cell>
          <cell r="D37" t="str">
            <v>LIMPEZA DE CAMADA VEGETAL EM JAZIDA  (CONST. E RESTR.)</v>
          </cell>
          <cell r="F37" t="str">
            <v>M2</v>
          </cell>
          <cell r="G37">
            <v>0.19</v>
          </cell>
        </row>
        <row r="38">
          <cell r="B38" t="str">
            <v>50037</v>
          </cell>
          <cell r="D38" t="str">
            <v>REMOÇÃO DE BUEIROS EXISTENTE</v>
          </cell>
          <cell r="F38" t="str">
            <v>M</v>
          </cell>
          <cell r="G38">
            <v>25.31</v>
          </cell>
        </row>
        <row r="39">
          <cell r="B39" t="str">
            <v>50038</v>
          </cell>
          <cell r="D39" t="str">
            <v>DEFENSA SEMI-MALEÁVEL SIMPLES (FORN. / IMPL.)</v>
          </cell>
          <cell r="F39" t="str">
            <v>M</v>
          </cell>
          <cell r="G39">
            <v>109.07</v>
          </cell>
        </row>
        <row r="40">
          <cell r="B40" t="str">
            <v>50039</v>
          </cell>
          <cell r="D40" t="str">
            <v>ANCORAGEM DEFENSA SEMI-MALEÁVEL SIMPLES (FORN. / IMPL.)</v>
          </cell>
          <cell r="F40" t="str">
            <v>M</v>
          </cell>
          <cell r="G40">
            <v>247.01</v>
          </cell>
        </row>
        <row r="41">
          <cell r="B41" t="str">
            <v>50040</v>
          </cell>
          <cell r="D41" t="str">
            <v>DEFENSA SEMI-MALEÁVEL SIMPLES</v>
          </cell>
          <cell r="F41" t="str">
            <v>M</v>
          </cell>
          <cell r="G41">
            <v>125</v>
          </cell>
        </row>
        <row r="42">
          <cell r="B42" t="str">
            <v>50041</v>
          </cell>
          <cell r="D42" t="str">
            <v>CIMENTO PORTLAND CP-32</v>
          </cell>
          <cell r="F42" t="str">
            <v>KG</v>
          </cell>
          <cell r="G42">
            <v>0.26</v>
          </cell>
        </row>
        <row r="43">
          <cell r="B43" t="str">
            <v>50042</v>
          </cell>
          <cell r="D43" t="str">
            <v>BASE DE BRITA GRADUADA</v>
          </cell>
          <cell r="F43" t="str">
            <v>M3</v>
          </cell>
          <cell r="G43">
            <v>34.54</v>
          </cell>
        </row>
        <row r="44">
          <cell r="B44" t="str">
            <v>50043</v>
          </cell>
          <cell r="D44" t="str">
            <v>USINAGEM DE BRITA GRADUADA</v>
          </cell>
          <cell r="F44" t="str">
            <v>M3</v>
          </cell>
          <cell r="G44">
            <v>34.54</v>
          </cell>
        </row>
        <row r="45">
          <cell r="B45" t="str">
            <v>50044</v>
          </cell>
          <cell r="D45" t="str">
            <v>BRITA PRODUZIDA EM CENTRAL DE BRITAGEM 80M3/H</v>
          </cell>
          <cell r="F45" t="str">
            <v>M3</v>
          </cell>
          <cell r="G45">
            <v>22.43</v>
          </cell>
        </row>
        <row r="46">
          <cell r="B46" t="str">
            <v>50045</v>
          </cell>
          <cell r="D46" t="str">
            <v>ROCHA P/ BRITAGEM C/ PERFUR. SOBRE ESTEIRA</v>
          </cell>
          <cell r="F46" t="str">
            <v>M3</v>
          </cell>
          <cell r="G46">
            <v>21.18</v>
          </cell>
        </row>
        <row r="47">
          <cell r="B47" t="str">
            <v>50046</v>
          </cell>
          <cell r="D47" t="str">
            <v>SÉRIE DE BROCAS S-12 D=22MM</v>
          </cell>
          <cell r="F47" t="str">
            <v>UNID.</v>
          </cell>
          <cell r="G47">
            <v>2975</v>
          </cell>
        </row>
        <row r="48">
          <cell r="B48" t="str">
            <v>50047</v>
          </cell>
          <cell r="D48" t="str">
            <v>DINAMITE A 60% (GELATINA ESPECIAL)</v>
          </cell>
          <cell r="F48" t="str">
            <v>KG</v>
          </cell>
          <cell r="G48">
            <v>4.13</v>
          </cell>
        </row>
        <row r="49">
          <cell r="B49" t="str">
            <v>50048</v>
          </cell>
          <cell r="D49" t="str">
            <v>ESPOLETA COMUM N.8</v>
          </cell>
          <cell r="F49" t="str">
            <v>UNID.</v>
          </cell>
          <cell r="G49">
            <v>0.68</v>
          </cell>
        </row>
        <row r="50">
          <cell r="B50" t="str">
            <v>50049</v>
          </cell>
          <cell r="D50" t="str">
            <v>CORDEL DETONANTE NP 10</v>
          </cell>
          <cell r="F50" t="str">
            <v>M</v>
          </cell>
          <cell r="G50">
            <v>0.48</v>
          </cell>
        </row>
        <row r="51">
          <cell r="B51" t="str">
            <v>50050</v>
          </cell>
          <cell r="D51" t="str">
            <v>RETARDADOR DE CORDEL</v>
          </cell>
          <cell r="F51" t="str">
            <v>UNID.</v>
          </cell>
          <cell r="G51">
            <v>5.86</v>
          </cell>
        </row>
        <row r="52">
          <cell r="B52" t="str">
            <v>50051</v>
          </cell>
          <cell r="D52" t="str">
            <v>ESTOPIM</v>
          </cell>
          <cell r="F52" t="str">
            <v>M</v>
          </cell>
          <cell r="G52">
            <v>0.56999999999999995</v>
          </cell>
        </row>
        <row r="53">
          <cell r="B53" t="str">
            <v>50052</v>
          </cell>
          <cell r="D53" t="str">
            <v>HASTE PARA PERFURATRIZ DE ESTEIRA</v>
          </cell>
          <cell r="F53" t="str">
            <v>UNID.</v>
          </cell>
          <cell r="G53">
            <v>541.44000000000005</v>
          </cell>
        </row>
        <row r="54">
          <cell r="B54" t="str">
            <v>50053</v>
          </cell>
          <cell r="D54" t="str">
            <v>LUVA PARA PERFURATRIZ DE ESTEIRA</v>
          </cell>
          <cell r="F54" t="str">
            <v>UNID.</v>
          </cell>
          <cell r="G54">
            <v>139.19999999999999</v>
          </cell>
        </row>
        <row r="55">
          <cell r="B55" t="str">
            <v>50054</v>
          </cell>
          <cell r="D55" t="str">
            <v>PUNHO PARA PERFURATRIZ DE ESTEIRA</v>
          </cell>
          <cell r="F55" t="str">
            <v>UNID.</v>
          </cell>
          <cell r="G55">
            <v>405.12</v>
          </cell>
        </row>
        <row r="56">
          <cell r="B56" t="str">
            <v>50057</v>
          </cell>
          <cell r="D56" t="str">
            <v>ESCAVAÇÃO MECÂNICA DA BASE</v>
          </cell>
          <cell r="F56" t="str">
            <v>M3</v>
          </cell>
          <cell r="G56">
            <v>3.9</v>
          </cell>
        </row>
        <row r="57">
          <cell r="B57" t="str">
            <v>50058</v>
          </cell>
          <cell r="D57" t="str">
            <v>REMOÇÃO DA CAPA ASFÁLTICA (1)</v>
          </cell>
          <cell r="F57" t="str">
            <v>M3</v>
          </cell>
          <cell r="G57">
            <v>112.07</v>
          </cell>
        </row>
        <row r="58">
          <cell r="B58" t="str">
            <v>50059</v>
          </cell>
          <cell r="D58" t="str">
            <v>DEMOLIÇÃO DE DISPOSITIVOS DE CONCRETO SIMPLES</v>
          </cell>
          <cell r="F58" t="str">
            <v>M3</v>
          </cell>
          <cell r="G58">
            <v>70.790000000000006</v>
          </cell>
        </row>
        <row r="59">
          <cell r="B59" t="str">
            <v>50060</v>
          </cell>
          <cell r="D59" t="str">
            <v>AREIA EXTRAÍDA</v>
          </cell>
          <cell r="F59" t="str">
            <v>M3</v>
          </cell>
          <cell r="G59">
            <v>14.21</v>
          </cell>
        </row>
        <row r="60">
          <cell r="B60" t="str">
            <v>50061</v>
          </cell>
          <cell r="D60" t="str">
            <v>ESPALHAMENTO DE MATERIAL</v>
          </cell>
          <cell r="F60" t="str">
            <v>M3</v>
          </cell>
          <cell r="G60">
            <v>1.53</v>
          </cell>
        </row>
        <row r="61">
          <cell r="B61" t="str">
            <v>50062</v>
          </cell>
          <cell r="D61" t="str">
            <v>USINAGEM DE SOLO-CIMENTO</v>
          </cell>
          <cell r="F61" t="str">
            <v>M3</v>
          </cell>
          <cell r="G61">
            <v>42.129999999999995</v>
          </cell>
        </row>
        <row r="62">
          <cell r="B62" t="str">
            <v>50063</v>
          </cell>
          <cell r="D62" t="str">
            <v>BITS</v>
          </cell>
          <cell r="F62" t="str">
            <v>UNID.</v>
          </cell>
          <cell r="G62">
            <v>570</v>
          </cell>
        </row>
        <row r="63">
          <cell r="B63" t="str">
            <v>50064</v>
          </cell>
          <cell r="D63" t="str">
            <v>PORTA DENTE PARA FRESADORA 1000 DC</v>
          </cell>
          <cell r="F63" t="str">
            <v>UNID.</v>
          </cell>
          <cell r="G63">
            <v>35</v>
          </cell>
        </row>
        <row r="64">
          <cell r="B64" t="str">
            <v>50065</v>
          </cell>
          <cell r="D64" t="str">
            <v>AGENTE DE RECICLAGEM ARE-1 / ARE-250</v>
          </cell>
          <cell r="F64" t="str">
            <v>T</v>
          </cell>
          <cell r="G64">
            <v>1900</v>
          </cell>
        </row>
        <row r="65">
          <cell r="B65" t="str">
            <v>50066</v>
          </cell>
          <cell r="D65" t="str">
            <v>ANCORAGEM DEFENSA SEMI-MALEÁVEL SIMPLES</v>
          </cell>
          <cell r="F65" t="str">
            <v>M</v>
          </cell>
          <cell r="G65">
            <v>230</v>
          </cell>
        </row>
      </sheetData>
      <sheetData sheetId="6" refreshError="1">
        <row r="4">
          <cell r="C4" t="str">
            <v>60001</v>
          </cell>
          <cell r="E4" t="str">
            <v xml:space="preserve">AREIA </v>
          </cell>
          <cell r="F4" t="str">
            <v>T.KM</v>
          </cell>
          <cell r="G4">
            <v>0.28000000000000003</v>
          </cell>
          <cell r="H4">
            <v>20</v>
          </cell>
        </row>
        <row r="5">
          <cell r="C5" t="str">
            <v>60002</v>
          </cell>
          <cell r="E5" t="str">
            <v>AREIA ( AREAL - USINA )</v>
          </cell>
          <cell r="F5" t="str">
            <v>T.KM</v>
          </cell>
          <cell r="G5">
            <v>0.28000000000000003</v>
          </cell>
          <cell r="H5">
            <v>20</v>
          </cell>
        </row>
        <row r="6">
          <cell r="C6" t="str">
            <v>60003</v>
          </cell>
          <cell r="E6" t="str">
            <v xml:space="preserve">BRITA </v>
          </cell>
          <cell r="F6" t="str">
            <v>T.KM</v>
          </cell>
          <cell r="G6">
            <v>0.28000000000000003</v>
          </cell>
          <cell r="H6">
            <v>20</v>
          </cell>
        </row>
        <row r="7">
          <cell r="C7" t="str">
            <v>60004</v>
          </cell>
          <cell r="E7" t="str">
            <v>BRITA ( PED - USINA )</v>
          </cell>
          <cell r="F7" t="str">
            <v>T.KM</v>
          </cell>
          <cell r="G7">
            <v>0.28000000000000003</v>
          </cell>
          <cell r="H7">
            <v>5</v>
          </cell>
        </row>
        <row r="8">
          <cell r="C8" t="str">
            <v>60005</v>
          </cell>
          <cell r="E8" t="str">
            <v>BRITA COMERCIAL</v>
          </cell>
          <cell r="F8" t="str">
            <v>T.KM</v>
          </cell>
          <cell r="G8">
            <v>0.28000000000000003</v>
          </cell>
          <cell r="H8">
            <v>20</v>
          </cell>
        </row>
        <row r="9">
          <cell r="C9" t="str">
            <v>60006</v>
          </cell>
          <cell r="E9" t="str">
            <v>BRITA DE USINA</v>
          </cell>
          <cell r="F9" t="str">
            <v>T.KM</v>
          </cell>
          <cell r="G9">
            <v>0.28000000000000003</v>
          </cell>
          <cell r="H9">
            <v>25</v>
          </cell>
        </row>
        <row r="10">
          <cell r="C10" t="str">
            <v>60007</v>
          </cell>
          <cell r="E10" t="str">
            <v xml:space="preserve">CBUQ </v>
          </cell>
          <cell r="F10" t="str">
            <v>T.KM</v>
          </cell>
          <cell r="G10">
            <v>0.37</v>
          </cell>
          <cell r="H10">
            <v>25</v>
          </cell>
        </row>
        <row r="11">
          <cell r="C11" t="str">
            <v>60008</v>
          </cell>
          <cell r="E11" t="str">
            <v>CIMENTO PORTLAND CP-32</v>
          </cell>
          <cell r="F11" t="str">
            <v>T.KM</v>
          </cell>
          <cell r="G11">
            <v>0.2</v>
          </cell>
          <cell r="H11">
            <v>50</v>
          </cell>
        </row>
        <row r="12">
          <cell r="C12" t="str">
            <v>60009</v>
          </cell>
          <cell r="E12" t="str">
            <v>MATERIAL DE JAZIDA</v>
          </cell>
          <cell r="F12" t="str">
            <v>T.KM</v>
          </cell>
          <cell r="G12">
            <v>0.37</v>
          </cell>
          <cell r="H12">
            <v>10</v>
          </cell>
        </row>
        <row r="13">
          <cell r="C13" t="str">
            <v>60010</v>
          </cell>
          <cell r="E13" t="str">
            <v>FILLER</v>
          </cell>
          <cell r="F13" t="str">
            <v>T.KM</v>
          </cell>
          <cell r="G13">
            <v>0.2</v>
          </cell>
          <cell r="H13">
            <v>50</v>
          </cell>
        </row>
        <row r="14">
          <cell r="C14" t="str">
            <v>60011</v>
          </cell>
          <cell r="E14" t="str">
            <v>MATERIAL DE BASE</v>
          </cell>
          <cell r="F14" t="str">
            <v>T.KM</v>
          </cell>
          <cell r="G14">
            <v>0.28000000000000003</v>
          </cell>
          <cell r="H14">
            <v>5</v>
          </cell>
        </row>
        <row r="15">
          <cell r="C15" t="str">
            <v>60012</v>
          </cell>
          <cell r="E15" t="str">
            <v>MATERIAL DE JAZIDA</v>
          </cell>
          <cell r="F15" t="str">
            <v>T.KM</v>
          </cell>
          <cell r="G15">
            <v>0.28000000000000003</v>
          </cell>
          <cell r="H15">
            <v>10</v>
          </cell>
        </row>
        <row r="16">
          <cell r="C16" t="str">
            <v>60013</v>
          </cell>
          <cell r="E16" t="str">
            <v>MATERIAL RETIRADO DA PISTA</v>
          </cell>
          <cell r="F16" t="str">
            <v>T.KM</v>
          </cell>
          <cell r="G16">
            <v>0.28000000000000003</v>
          </cell>
          <cell r="H16">
            <v>5</v>
          </cell>
        </row>
        <row r="17">
          <cell r="C17" t="str">
            <v>60014</v>
          </cell>
          <cell r="E17" t="str">
            <v>MISTURA BETUMINOSA</v>
          </cell>
          <cell r="F17" t="str">
            <v>T.KM</v>
          </cell>
          <cell r="G17">
            <v>0.37</v>
          </cell>
          <cell r="H17">
            <v>50</v>
          </cell>
        </row>
        <row r="18">
          <cell r="C18" t="str">
            <v>60015</v>
          </cell>
          <cell r="E18" t="str">
            <v>PEDRISCO</v>
          </cell>
          <cell r="F18" t="str">
            <v>T.KM</v>
          </cell>
          <cell r="G18">
            <v>0.28000000000000003</v>
          </cell>
          <cell r="H18">
            <v>20</v>
          </cell>
        </row>
        <row r="19">
          <cell r="C19" t="str">
            <v>60016</v>
          </cell>
          <cell r="E19" t="str">
            <v>CAP - 20</v>
          </cell>
          <cell r="F19" t="str">
            <v>T.KM</v>
          </cell>
          <cell r="G19">
            <v>0.21</v>
          </cell>
        </row>
        <row r="20">
          <cell r="C20" t="str">
            <v>60017</v>
          </cell>
          <cell r="E20" t="str">
            <v>TRANSP. COMERCIAL DE AREIA</v>
          </cell>
          <cell r="F20" t="str">
            <v>T.KM</v>
          </cell>
          <cell r="G20">
            <v>0.28000000000000003</v>
          </cell>
          <cell r="H20">
            <v>20</v>
          </cell>
        </row>
        <row r="21">
          <cell r="C21" t="str">
            <v>60018</v>
          </cell>
          <cell r="E21" t="str">
            <v xml:space="preserve">TRANSP. COMERCIAL DE BRITA </v>
          </cell>
          <cell r="F21" t="str">
            <v>T.KM</v>
          </cell>
          <cell r="G21">
            <v>0.28000000000000003</v>
          </cell>
          <cell r="H21">
            <v>20</v>
          </cell>
        </row>
        <row r="22">
          <cell r="C22" t="str">
            <v>60019</v>
          </cell>
          <cell r="E22" t="str">
            <v>LOCAL C/ CAM. BASC. ROD. PAV.</v>
          </cell>
          <cell r="F22" t="str">
            <v>T.KM</v>
          </cell>
          <cell r="G22">
            <v>0.37</v>
          </cell>
          <cell r="H22">
            <v>15</v>
          </cell>
        </row>
        <row r="23">
          <cell r="C23" t="str">
            <v>60020</v>
          </cell>
          <cell r="E23" t="str">
            <v>LOCAL C/ CAM. BASC. ROD.NAO PAV.</v>
          </cell>
          <cell r="F23" t="str">
            <v>T.KM</v>
          </cell>
          <cell r="G23">
            <v>0.47</v>
          </cell>
          <cell r="H23">
            <v>5</v>
          </cell>
        </row>
        <row r="24">
          <cell r="C24" t="str">
            <v>60021</v>
          </cell>
          <cell r="E24" t="str">
            <v>USIN. DE SOLO-BRITA / SOLO-CIMENTO</v>
          </cell>
          <cell r="F24" t="str">
            <v>T.KM</v>
          </cell>
          <cell r="G24">
            <v>0.3</v>
          </cell>
          <cell r="H24">
            <v>25</v>
          </cell>
        </row>
        <row r="25">
          <cell r="C25" t="str">
            <v>60022</v>
          </cell>
          <cell r="E25" t="str">
            <v>MATERIAL DEMOLIDO</v>
          </cell>
          <cell r="F25" t="str">
            <v>T/M</v>
          </cell>
          <cell r="G25">
            <v>0.4</v>
          </cell>
          <cell r="H25">
            <v>15</v>
          </cell>
        </row>
        <row r="26">
          <cell r="C26" t="str">
            <v>60023</v>
          </cell>
          <cell r="E26" t="str">
            <v>USINAGEM DE BRITA GRAD. (USINA - PISTA)</v>
          </cell>
          <cell r="F26" t="str">
            <v>T.KM</v>
          </cell>
          <cell r="G26">
            <v>0.3</v>
          </cell>
          <cell r="H26">
            <v>30</v>
          </cell>
        </row>
        <row r="27">
          <cell r="C27" t="str">
            <v>60024</v>
          </cell>
          <cell r="E27" t="str">
            <v>MATERIAL ESCAVADO</v>
          </cell>
          <cell r="F27" t="str">
            <v>T/KM</v>
          </cell>
          <cell r="G27">
            <v>0.28000000000000003</v>
          </cell>
          <cell r="H27">
            <v>10</v>
          </cell>
        </row>
        <row r="28">
          <cell r="C28" t="str">
            <v>60025</v>
          </cell>
          <cell r="E28" t="str">
            <v>TRANSP. DE MAT. FRESAGEM</v>
          </cell>
          <cell r="F28" t="str">
            <v>T/KM</v>
          </cell>
          <cell r="G28">
            <v>0.28000000000000003</v>
          </cell>
          <cell r="H28">
            <v>12</v>
          </cell>
        </row>
      </sheetData>
      <sheetData sheetId="7" refreshError="1">
        <row r="4">
          <cell r="B4" t="str">
            <v>70001</v>
          </cell>
          <cell r="D4" t="str">
            <v>AQUISIÇÃO CAP -20</v>
          </cell>
          <cell r="E4" t="str">
            <v>T</v>
          </cell>
          <cell r="F4">
            <v>1104.96</v>
          </cell>
        </row>
        <row r="5">
          <cell r="B5" t="str">
            <v>70002</v>
          </cell>
          <cell r="D5" t="str">
            <v>AQUISIÇÃO CAP -20 C/ ASFALTO-BORRACHA</v>
          </cell>
          <cell r="E5" t="str">
            <v>T</v>
          </cell>
          <cell r="F5">
            <v>1335.1679999999999</v>
          </cell>
        </row>
        <row r="6">
          <cell r="B6" t="str">
            <v>70003</v>
          </cell>
          <cell r="D6" t="str">
            <v>AQUISIÇÃO CM-30</v>
          </cell>
          <cell r="E6" t="str">
            <v>T</v>
          </cell>
          <cell r="F6">
            <v>1730.1407999999999</v>
          </cell>
        </row>
        <row r="7">
          <cell r="B7" t="str">
            <v>70004</v>
          </cell>
          <cell r="D7" t="str">
            <v>AQUISIÇÃO EMULSÃO C/3,4% DE POLÍMEROS</v>
          </cell>
          <cell r="E7" t="str">
            <v>T</v>
          </cell>
          <cell r="F7">
            <v>1700.0927999999999</v>
          </cell>
        </row>
        <row r="8">
          <cell r="B8" t="str">
            <v>70005</v>
          </cell>
          <cell r="D8" t="str">
            <v>AQUISIÇÃO EMULSÃO RR-1C</v>
          </cell>
          <cell r="E8" t="str">
            <v>T</v>
          </cell>
          <cell r="F8">
            <v>805.81439999999998</v>
          </cell>
        </row>
        <row r="9">
          <cell r="B9" t="str">
            <v>70006</v>
          </cell>
          <cell r="D9" t="str">
            <v>AQUISIÇÃO EMULSÃO RR-2C</v>
          </cell>
          <cell r="E9" t="str">
            <v>T</v>
          </cell>
          <cell r="F9">
            <v>858.05759999999987</v>
          </cell>
        </row>
        <row r="10">
          <cell r="B10" t="str">
            <v>70007</v>
          </cell>
          <cell r="D10" t="str">
            <v>TRANSPORTE CAP - 20</v>
          </cell>
          <cell r="E10" t="str">
            <v>T</v>
          </cell>
          <cell r="F10">
            <v>65.865600000000001</v>
          </cell>
        </row>
        <row r="11">
          <cell r="B11" t="str">
            <v>70008</v>
          </cell>
          <cell r="D11" t="str">
            <v>TRANSPORTE CM-30</v>
          </cell>
          <cell r="E11" t="str">
            <v>T</v>
          </cell>
          <cell r="F11">
            <v>65.865600000000001</v>
          </cell>
        </row>
        <row r="12">
          <cell r="B12" t="str">
            <v>70009</v>
          </cell>
          <cell r="D12" t="str">
            <v>TRANSPORTE EMULSÃO C/3,4% DE POLÍMEROS</v>
          </cell>
          <cell r="E12" t="str">
            <v>T</v>
          </cell>
          <cell r="F12">
            <v>65.865600000000001</v>
          </cell>
        </row>
        <row r="13">
          <cell r="B13" t="str">
            <v>70010</v>
          </cell>
          <cell r="D13" t="str">
            <v>TRANSPORTE EMULSÃO RR-1C</v>
          </cell>
          <cell r="E13" t="str">
            <v>T</v>
          </cell>
          <cell r="F13">
            <v>65.865600000000001</v>
          </cell>
        </row>
        <row r="14">
          <cell r="B14" t="str">
            <v>70011</v>
          </cell>
          <cell r="D14" t="str">
            <v>TRANSPORTE EMULSÃO RR-2C</v>
          </cell>
          <cell r="E14" t="str">
            <v>T</v>
          </cell>
          <cell r="F14">
            <v>65.865600000000001</v>
          </cell>
        </row>
        <row r="15">
          <cell r="B15" t="str">
            <v>70012</v>
          </cell>
          <cell r="D15" t="str">
            <v>TRANSPORTE CAP -20 C/ ASFALTO-BORRACHA</v>
          </cell>
          <cell r="E15" t="str">
            <v>T</v>
          </cell>
          <cell r="F15">
            <v>65.865600000000001</v>
          </cell>
        </row>
        <row r="16">
          <cell r="B16" t="str">
            <v>70013</v>
          </cell>
          <cell r="D16" t="str">
            <v>AGENTE DE RECICLAGEM ARE-1 / ARE-250</v>
          </cell>
          <cell r="E16" t="str">
            <v>T</v>
          </cell>
          <cell r="F16">
            <v>1860</v>
          </cell>
        </row>
        <row r="17">
          <cell r="B17" t="str">
            <v>70014</v>
          </cell>
          <cell r="D17" t="str">
            <v>TRANSPORTE AGENTE DE RECICLAGEM ARE-1 / ARE-250</v>
          </cell>
          <cell r="E17" t="str">
            <v>T</v>
          </cell>
          <cell r="F17">
            <v>65.865600000000001</v>
          </cell>
        </row>
        <row r="18">
          <cell r="B18" t="str">
            <v>70015</v>
          </cell>
          <cell r="D18" t="str">
            <v>AQUISIÇÃO CAP-20 C/ POLÍMEROS</v>
          </cell>
          <cell r="E18" t="str">
            <v>T</v>
          </cell>
          <cell r="F18">
            <v>1739.42</v>
          </cell>
        </row>
        <row r="19">
          <cell r="B19" t="str">
            <v>70016</v>
          </cell>
          <cell r="D19" t="str">
            <v>TRANSPORTE CAP-20 C/ POLÍMERO</v>
          </cell>
          <cell r="E19" t="str">
            <v>T</v>
          </cell>
          <cell r="F19">
            <v>65.865600000000001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</sheetNames>
    <definedNames>
      <definedName name="PassaExtenso"/>
    </defined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V37"/>
  <sheetViews>
    <sheetView showGridLines="0" topLeftCell="E10" zoomScale="85" zoomScaleNormal="85" workbookViewId="0">
      <selection activeCell="AF28" sqref="AF28:AR37"/>
    </sheetView>
  </sheetViews>
  <sheetFormatPr defaultRowHeight="15" outlineLevelCol="1" x14ac:dyDescent="0.25"/>
  <cols>
    <col min="1" max="1" width="6.5703125" customWidth="1"/>
    <col min="2" max="2" width="13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  <col min="8" max="8" width="13.7109375" customWidth="1"/>
    <col min="9" max="26" width="11.7109375" style="1" hidden="1" customWidth="1" outlineLevel="1"/>
    <col min="27" max="27" width="9.140625" hidden="1" customWidth="1" outlineLevel="1"/>
    <col min="28" max="28" width="11.5703125" hidden="1" customWidth="1" outlineLevel="1"/>
    <col min="29" max="29" width="9.140625" hidden="1" customWidth="1" outlineLevel="1"/>
    <col min="30" max="30" width="11.5703125" hidden="1" customWidth="1" outlineLevel="1"/>
    <col min="31" max="31" width="9.140625" collapsed="1"/>
    <col min="32" max="44" width="11.7109375" style="1" customWidth="1" outlineLevel="1"/>
    <col min="45" max="45" width="9.140625" style="1"/>
    <col min="46" max="46" width="11.5703125" style="1" bestFit="1" customWidth="1"/>
    <col min="47" max="47" width="9.140625" style="1"/>
    <col min="48" max="48" width="9.5703125" style="1" bestFit="1" customWidth="1"/>
    <col min="49" max="16384" width="9.140625" style="1"/>
  </cols>
  <sheetData>
    <row r="1" spans="1:48" ht="15.75" thickBot="1" x14ac:dyDescent="0.3"/>
    <row r="2" spans="1:48" s="6" customFormat="1" ht="15.75" thickBot="1" x14ac:dyDescent="0.3">
      <c r="A2" s="2"/>
      <c r="B2" s="2"/>
      <c r="C2" s="2"/>
      <c r="D2" s="2"/>
      <c r="E2" s="2"/>
      <c r="F2" s="2"/>
      <c r="G2" s="3"/>
      <c r="H2" s="2"/>
      <c r="I2" s="4" t="s">
        <v>14</v>
      </c>
      <c r="J2" s="4" t="s">
        <v>14</v>
      </c>
      <c r="K2" s="4" t="s">
        <v>14</v>
      </c>
      <c r="L2" s="4" t="s">
        <v>14</v>
      </c>
      <c r="M2" s="4" t="s">
        <v>14</v>
      </c>
      <c r="N2" s="4" t="s">
        <v>14</v>
      </c>
      <c r="O2" s="4" t="s">
        <v>14</v>
      </c>
      <c r="P2" s="4" t="s">
        <v>14</v>
      </c>
      <c r="Q2" s="4" t="s">
        <v>14</v>
      </c>
      <c r="R2" s="4" t="s">
        <v>14</v>
      </c>
      <c r="S2" s="4" t="s">
        <v>14</v>
      </c>
      <c r="T2" s="4" t="s">
        <v>14</v>
      </c>
      <c r="U2" s="4" t="s">
        <v>14</v>
      </c>
      <c r="V2" s="4" t="s">
        <v>14</v>
      </c>
      <c r="W2" s="4" t="s">
        <v>14</v>
      </c>
      <c r="X2" s="4" t="s">
        <v>14</v>
      </c>
      <c r="Y2" s="4" t="s">
        <v>14</v>
      </c>
      <c r="Z2" s="4" t="s">
        <v>14</v>
      </c>
      <c r="AA2" s="2"/>
      <c r="AB2" s="5"/>
      <c r="AC2" s="2"/>
      <c r="AD2" s="2"/>
      <c r="AE2" s="2"/>
      <c r="AF2" s="4" t="s">
        <v>0</v>
      </c>
      <c r="AG2" s="4" t="s">
        <v>0</v>
      </c>
      <c r="AH2" s="4" t="s">
        <v>0</v>
      </c>
      <c r="AI2" s="4" t="s">
        <v>0</v>
      </c>
      <c r="AJ2" s="4" t="s">
        <v>0</v>
      </c>
      <c r="AK2" s="4" t="s">
        <v>0</v>
      </c>
      <c r="AL2" s="4" t="s">
        <v>0</v>
      </c>
      <c r="AM2" s="4" t="s">
        <v>0</v>
      </c>
      <c r="AN2" s="4" t="s">
        <v>0</v>
      </c>
      <c r="AO2" s="4" t="s">
        <v>0</v>
      </c>
      <c r="AP2" s="4" t="s">
        <v>0</v>
      </c>
      <c r="AQ2" s="4" t="s">
        <v>0</v>
      </c>
      <c r="AR2" s="4" t="s">
        <v>0</v>
      </c>
    </row>
    <row r="3" spans="1:48" s="11" customFormat="1" ht="19.5" thickBot="1" x14ac:dyDescent="0.35">
      <c r="A3" s="7"/>
      <c r="B3" s="8" t="s">
        <v>15</v>
      </c>
      <c r="C3" s="9"/>
      <c r="D3" s="9"/>
      <c r="E3" s="9"/>
      <c r="F3" s="9"/>
      <c r="G3" s="10"/>
      <c r="H3" s="7"/>
      <c r="I3" s="4">
        <v>1</v>
      </c>
      <c r="J3" s="4">
        <v>2</v>
      </c>
      <c r="K3" s="4">
        <v>3</v>
      </c>
      <c r="L3" s="4">
        <v>4</v>
      </c>
      <c r="M3" s="4">
        <v>5</v>
      </c>
      <c r="N3" s="4">
        <v>6</v>
      </c>
      <c r="O3" s="4">
        <v>7</v>
      </c>
      <c r="P3" s="4">
        <v>8</v>
      </c>
      <c r="Q3" s="4">
        <v>9</v>
      </c>
      <c r="R3" s="4">
        <v>10</v>
      </c>
      <c r="S3" s="4">
        <v>11</v>
      </c>
      <c r="T3" s="4">
        <v>12</v>
      </c>
      <c r="U3" s="4">
        <v>13</v>
      </c>
      <c r="V3" s="4">
        <v>14</v>
      </c>
      <c r="W3" s="4">
        <v>15</v>
      </c>
      <c r="X3" s="4">
        <v>16</v>
      </c>
      <c r="Y3" s="4">
        <v>17</v>
      </c>
      <c r="Z3" s="4">
        <v>18</v>
      </c>
      <c r="AA3" s="7"/>
      <c r="AB3" s="5"/>
      <c r="AC3" s="7"/>
      <c r="AD3" s="7"/>
      <c r="AE3" s="7"/>
      <c r="AF3" s="4">
        <v>1</v>
      </c>
      <c r="AG3" s="4">
        <v>2</v>
      </c>
      <c r="AH3" s="4">
        <v>3</v>
      </c>
      <c r="AI3" s="4">
        <v>4</v>
      </c>
      <c r="AJ3" s="4">
        <v>5</v>
      </c>
      <c r="AK3" s="4">
        <v>6</v>
      </c>
      <c r="AL3" s="4">
        <v>7</v>
      </c>
      <c r="AM3" s="4">
        <v>8</v>
      </c>
      <c r="AN3" s="4">
        <v>9</v>
      </c>
      <c r="AO3" s="4">
        <v>10</v>
      </c>
      <c r="AP3" s="4">
        <v>11</v>
      </c>
      <c r="AQ3" s="4">
        <v>12</v>
      </c>
      <c r="AR3" s="4">
        <v>13</v>
      </c>
    </row>
    <row r="4" spans="1:48" s="11" customFormat="1" ht="19.5" thickBot="1" x14ac:dyDescent="0.35">
      <c r="A4" s="7"/>
      <c r="B4" s="8" t="s">
        <v>16</v>
      </c>
      <c r="C4" s="9"/>
      <c r="D4" s="9"/>
      <c r="E4" s="9"/>
      <c r="F4" s="9"/>
      <c r="G4" s="10"/>
      <c r="H4" s="7"/>
      <c r="I4" s="12" t="s">
        <v>1</v>
      </c>
      <c r="J4" s="12" t="s">
        <v>2</v>
      </c>
      <c r="K4" s="12" t="s">
        <v>3</v>
      </c>
      <c r="L4" s="12" t="s">
        <v>4</v>
      </c>
      <c r="M4" s="12" t="s">
        <v>4</v>
      </c>
      <c r="N4" s="12" t="s">
        <v>5</v>
      </c>
      <c r="O4" s="12" t="s">
        <v>6</v>
      </c>
      <c r="P4" s="12" t="s">
        <v>6</v>
      </c>
      <c r="Q4" s="12" t="s">
        <v>6</v>
      </c>
      <c r="R4" s="12" t="s">
        <v>7</v>
      </c>
      <c r="S4" s="12" t="s">
        <v>8</v>
      </c>
      <c r="T4" s="12" t="s">
        <v>8</v>
      </c>
      <c r="U4" s="12" t="s">
        <v>9</v>
      </c>
      <c r="V4" s="12" t="s">
        <v>10</v>
      </c>
      <c r="W4" s="12" t="s">
        <v>11</v>
      </c>
      <c r="X4" s="12" t="s">
        <v>12</v>
      </c>
      <c r="Y4" s="12" t="s">
        <v>12</v>
      </c>
      <c r="Z4" s="12" t="s">
        <v>13</v>
      </c>
      <c r="AA4" s="7"/>
      <c r="AB4" s="5"/>
      <c r="AC4" s="7"/>
      <c r="AD4" s="7"/>
      <c r="AE4" s="7"/>
      <c r="AF4" s="13" t="s">
        <v>1</v>
      </c>
      <c r="AG4" s="13" t="s">
        <v>2</v>
      </c>
      <c r="AH4" s="13" t="s">
        <v>3</v>
      </c>
      <c r="AI4" s="13" t="s">
        <v>4</v>
      </c>
      <c r="AJ4" s="13" t="s">
        <v>5</v>
      </c>
      <c r="AK4" s="13" t="s">
        <v>6</v>
      </c>
      <c r="AL4" s="13" t="s">
        <v>7</v>
      </c>
      <c r="AM4" s="13" t="s">
        <v>8</v>
      </c>
      <c r="AN4" s="13" t="s">
        <v>9</v>
      </c>
      <c r="AO4" s="13" t="s">
        <v>10</v>
      </c>
      <c r="AP4" s="13" t="s">
        <v>11</v>
      </c>
      <c r="AQ4" s="13" t="s">
        <v>12</v>
      </c>
      <c r="AR4" s="13" t="s">
        <v>13</v>
      </c>
    </row>
    <row r="5" spans="1:48" x14ac:dyDescent="0.25">
      <c r="B5" s="14" t="s">
        <v>17</v>
      </c>
      <c r="C5" s="15" t="s">
        <v>18</v>
      </c>
      <c r="D5" s="15" t="s">
        <v>19</v>
      </c>
      <c r="E5" s="15" t="s">
        <v>20</v>
      </c>
      <c r="F5" s="15" t="s">
        <v>21</v>
      </c>
      <c r="G5" s="16" t="s">
        <v>22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B5" s="5" t="s">
        <v>23</v>
      </c>
      <c r="AC5" s="18"/>
      <c r="AD5" s="18" t="s">
        <v>24</v>
      </c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T5" s="19" t="s">
        <v>25</v>
      </c>
      <c r="AU5" s="20"/>
      <c r="AV5" s="20" t="s">
        <v>24</v>
      </c>
    </row>
    <row r="6" spans="1:48" ht="8.25" customHeight="1" x14ac:dyDescent="0.25">
      <c r="B6" s="21"/>
      <c r="C6" s="22"/>
      <c r="D6" s="22"/>
      <c r="E6" s="23"/>
      <c r="F6" s="24"/>
      <c r="G6" s="25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</row>
    <row r="7" spans="1:48" ht="15" customHeight="1" x14ac:dyDescent="0.25">
      <c r="B7" s="27">
        <v>1</v>
      </c>
      <c r="C7" s="28" t="s">
        <v>26</v>
      </c>
      <c r="D7" s="29" t="s">
        <v>27</v>
      </c>
      <c r="E7" s="30"/>
      <c r="F7" s="31"/>
      <c r="G7" s="32"/>
      <c r="I7" s="33">
        <v>720.00000000000011</v>
      </c>
      <c r="J7" s="33">
        <v>0</v>
      </c>
      <c r="K7" s="33">
        <v>0</v>
      </c>
      <c r="L7" s="33">
        <v>0</v>
      </c>
      <c r="M7" s="33">
        <v>0</v>
      </c>
      <c r="N7" s="33">
        <v>0</v>
      </c>
      <c r="O7" s="33">
        <v>0</v>
      </c>
      <c r="P7" s="33">
        <v>0</v>
      </c>
      <c r="Q7" s="33">
        <v>720.00000000000011</v>
      </c>
      <c r="R7" s="33">
        <v>720.00000000000011</v>
      </c>
      <c r="S7" s="33">
        <v>11520</v>
      </c>
      <c r="T7" s="33">
        <v>0</v>
      </c>
      <c r="U7" s="33">
        <v>5040.0000000000009</v>
      </c>
      <c r="V7" s="33">
        <v>0</v>
      </c>
      <c r="W7" s="33">
        <v>0</v>
      </c>
      <c r="X7" s="33">
        <v>27.428571428571466</v>
      </c>
      <c r="Y7" s="33">
        <v>0</v>
      </c>
      <c r="Z7" s="33">
        <v>0</v>
      </c>
      <c r="AB7" s="34">
        <f t="shared" ref="AB7:AB26" si="0">SUM(I7:Z7)</f>
        <v>18747.428571428572</v>
      </c>
      <c r="AC7" s="18"/>
      <c r="AD7" s="35">
        <f t="shared" ref="AD7:AD26" si="1">E7-AB7</f>
        <v>-18747.428571428572</v>
      </c>
      <c r="AF7" s="33">
        <v>720.00000000000011</v>
      </c>
      <c r="AG7" s="33">
        <v>0</v>
      </c>
      <c r="AH7" s="33">
        <v>0</v>
      </c>
      <c r="AI7" s="33">
        <v>0</v>
      </c>
      <c r="AJ7" s="33">
        <v>0</v>
      </c>
      <c r="AK7" s="33">
        <v>720.00000000000011</v>
      </c>
      <c r="AL7" s="33">
        <v>720.00000000000011</v>
      </c>
      <c r="AM7" s="33">
        <v>11520</v>
      </c>
      <c r="AN7" s="33">
        <v>5040.0000000000009</v>
      </c>
      <c r="AO7" s="33">
        <v>0</v>
      </c>
      <c r="AP7" s="33">
        <v>0</v>
      </c>
      <c r="AQ7" s="33">
        <v>27.428571428571466</v>
      </c>
      <c r="AR7" s="33">
        <v>0</v>
      </c>
      <c r="AT7" s="36">
        <f t="shared" ref="AT7:AT14" si="2">SUM(AF7:AR7)</f>
        <v>18747.428571428572</v>
      </c>
      <c r="AU7" s="20"/>
      <c r="AV7" s="36">
        <f t="shared" ref="AV7:AV26" si="3">AT7-AB7</f>
        <v>0</v>
      </c>
    </row>
    <row r="8" spans="1:48" x14ac:dyDescent="0.25">
      <c r="B8" s="37" t="s">
        <v>39</v>
      </c>
      <c r="C8" s="38" t="s">
        <v>40</v>
      </c>
      <c r="D8" s="38" t="s">
        <v>28</v>
      </c>
      <c r="E8" s="39"/>
      <c r="F8" s="31"/>
      <c r="G8" s="32"/>
      <c r="H8" s="40">
        <f>SUM(AF8:AR10)</f>
        <v>19872.27428571428</v>
      </c>
      <c r="I8" s="33">
        <v>21.6</v>
      </c>
      <c r="J8" s="33">
        <v>0</v>
      </c>
      <c r="K8" s="33">
        <v>0</v>
      </c>
      <c r="L8" s="33">
        <v>0</v>
      </c>
      <c r="M8" s="33">
        <v>0</v>
      </c>
      <c r="N8" s="33">
        <v>0</v>
      </c>
      <c r="O8" s="33">
        <v>0</v>
      </c>
      <c r="P8" s="33">
        <v>0</v>
      </c>
      <c r="Q8" s="33">
        <v>21.6</v>
      </c>
      <c r="R8" s="33">
        <v>21.6</v>
      </c>
      <c r="S8" s="33">
        <v>345.59999999999997</v>
      </c>
      <c r="T8" s="33">
        <v>0</v>
      </c>
      <c r="U8" s="33">
        <v>151.20000000000002</v>
      </c>
      <c r="V8" s="33">
        <v>0</v>
      </c>
      <c r="W8" s="33">
        <v>0</v>
      </c>
      <c r="X8" s="33">
        <v>0.82285714285714395</v>
      </c>
      <c r="Y8" s="33">
        <v>0</v>
      </c>
      <c r="Z8" s="33">
        <v>0</v>
      </c>
      <c r="AB8" s="40">
        <f t="shared" si="0"/>
        <v>562.4228571428572</v>
      </c>
      <c r="AD8" s="40">
        <f t="shared" si="1"/>
        <v>-562.4228571428572</v>
      </c>
      <c r="AE8" s="65" t="s">
        <v>61</v>
      </c>
      <c r="AF8" s="33">
        <v>21.6</v>
      </c>
      <c r="AG8" s="33">
        <v>0</v>
      </c>
      <c r="AH8" s="33">
        <v>0</v>
      </c>
      <c r="AI8" s="33">
        <v>0</v>
      </c>
      <c r="AJ8" s="33">
        <v>0</v>
      </c>
      <c r="AK8" s="33">
        <v>21.6</v>
      </c>
      <c r="AL8" s="33">
        <v>21.6</v>
      </c>
      <c r="AM8" s="33">
        <v>345.59999999999997</v>
      </c>
      <c r="AN8" s="33">
        <v>151.20000000000002</v>
      </c>
      <c r="AO8" s="33">
        <v>0</v>
      </c>
      <c r="AP8" s="33">
        <v>0</v>
      </c>
      <c r="AQ8" s="33">
        <v>0.82285714285714395</v>
      </c>
      <c r="AR8" s="33">
        <v>0</v>
      </c>
      <c r="AT8" s="36">
        <f t="shared" si="2"/>
        <v>562.4228571428572</v>
      </c>
      <c r="AV8" s="36">
        <f t="shared" si="3"/>
        <v>0</v>
      </c>
    </row>
    <row r="9" spans="1:48" x14ac:dyDescent="0.25">
      <c r="B9" s="37" t="s">
        <v>43</v>
      </c>
      <c r="C9" s="38" t="s">
        <v>46</v>
      </c>
      <c r="D9" s="38" t="s">
        <v>27</v>
      </c>
      <c r="E9" s="39"/>
      <c r="F9" s="31"/>
      <c r="G9" s="32"/>
      <c r="I9" s="33">
        <v>720.00000000000011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33">
        <v>0</v>
      </c>
      <c r="Q9" s="33">
        <v>720.00000000000011</v>
      </c>
      <c r="R9" s="33">
        <v>720.00000000000011</v>
      </c>
      <c r="S9" s="33">
        <v>11520</v>
      </c>
      <c r="T9" s="33">
        <v>0</v>
      </c>
      <c r="U9" s="33">
        <v>5040.0000000000009</v>
      </c>
      <c r="V9" s="33">
        <v>0</v>
      </c>
      <c r="W9" s="33">
        <v>0</v>
      </c>
      <c r="X9" s="33">
        <v>27.428571428571466</v>
      </c>
      <c r="Y9" s="33">
        <v>0</v>
      </c>
      <c r="Z9" s="33">
        <v>0</v>
      </c>
      <c r="AB9" s="40">
        <f t="shared" si="0"/>
        <v>18747.428571428572</v>
      </c>
      <c r="AD9" s="40">
        <f t="shared" si="1"/>
        <v>-18747.428571428572</v>
      </c>
      <c r="AE9" s="65" t="s">
        <v>62</v>
      </c>
      <c r="AF9" s="33">
        <v>720.00000000000011</v>
      </c>
      <c r="AG9" s="33">
        <v>0</v>
      </c>
      <c r="AH9" s="33">
        <v>0</v>
      </c>
      <c r="AI9" s="33">
        <v>0</v>
      </c>
      <c r="AJ9" s="33">
        <v>0</v>
      </c>
      <c r="AK9" s="33">
        <v>720.00000000000011</v>
      </c>
      <c r="AL9" s="33">
        <v>720.00000000000011</v>
      </c>
      <c r="AM9" s="33">
        <v>11520</v>
      </c>
      <c r="AN9" s="33">
        <v>5040.0000000000009</v>
      </c>
      <c r="AO9" s="33">
        <v>0</v>
      </c>
      <c r="AP9" s="33">
        <v>0</v>
      </c>
      <c r="AQ9" s="33">
        <v>27.428571428571466</v>
      </c>
      <c r="AR9" s="33">
        <v>0</v>
      </c>
      <c r="AT9" s="36">
        <f t="shared" si="2"/>
        <v>18747.428571428572</v>
      </c>
      <c r="AV9" s="36">
        <f t="shared" si="3"/>
        <v>0</v>
      </c>
    </row>
    <row r="10" spans="1:48" x14ac:dyDescent="0.25">
      <c r="B10" s="37" t="s">
        <v>41</v>
      </c>
      <c r="C10" s="38" t="s">
        <v>42</v>
      </c>
      <c r="D10" s="38" t="s">
        <v>28</v>
      </c>
      <c r="E10" s="39"/>
      <c r="F10" s="31"/>
      <c r="G10" s="32"/>
      <c r="I10" s="33">
        <v>21.6</v>
      </c>
      <c r="J10" s="33">
        <v>0</v>
      </c>
      <c r="K10" s="33">
        <v>0</v>
      </c>
      <c r="L10" s="33">
        <v>0</v>
      </c>
      <c r="M10" s="33">
        <v>0</v>
      </c>
      <c r="N10" s="33">
        <v>0</v>
      </c>
      <c r="O10" s="33">
        <v>0</v>
      </c>
      <c r="P10" s="33">
        <v>0</v>
      </c>
      <c r="Q10" s="33">
        <v>21.6</v>
      </c>
      <c r="R10" s="33">
        <v>21.6</v>
      </c>
      <c r="S10" s="33">
        <v>345.59999999999997</v>
      </c>
      <c r="T10" s="33">
        <v>0</v>
      </c>
      <c r="U10" s="33">
        <v>151.20000000000002</v>
      </c>
      <c r="V10" s="33">
        <v>0</v>
      </c>
      <c r="W10" s="33">
        <v>0</v>
      </c>
      <c r="X10" s="33">
        <v>0.82285714285714395</v>
      </c>
      <c r="Y10" s="33">
        <v>0</v>
      </c>
      <c r="Z10" s="33">
        <v>0</v>
      </c>
      <c r="AB10" s="40">
        <f t="shared" si="0"/>
        <v>562.4228571428572</v>
      </c>
      <c r="AD10" s="40">
        <f t="shared" si="1"/>
        <v>-562.4228571428572</v>
      </c>
      <c r="AE10" s="65" t="s">
        <v>63</v>
      </c>
      <c r="AF10" s="33">
        <v>21.6</v>
      </c>
      <c r="AG10" s="33">
        <v>0</v>
      </c>
      <c r="AH10" s="33">
        <v>0</v>
      </c>
      <c r="AI10" s="33">
        <v>0</v>
      </c>
      <c r="AJ10" s="33">
        <v>0</v>
      </c>
      <c r="AK10" s="33">
        <v>21.6</v>
      </c>
      <c r="AL10" s="33">
        <v>21.6</v>
      </c>
      <c r="AM10" s="33">
        <v>345.59999999999997</v>
      </c>
      <c r="AN10" s="33">
        <v>151.20000000000002</v>
      </c>
      <c r="AO10" s="33">
        <v>0</v>
      </c>
      <c r="AP10" s="33">
        <v>0</v>
      </c>
      <c r="AQ10" s="33">
        <v>0.82285714285714395</v>
      </c>
      <c r="AR10" s="33">
        <v>0</v>
      </c>
      <c r="AT10" s="36">
        <f t="shared" si="2"/>
        <v>562.4228571428572</v>
      </c>
      <c r="AV10" s="36">
        <f t="shared" si="3"/>
        <v>0</v>
      </c>
    </row>
    <row r="11" spans="1:48" ht="8.25" customHeight="1" x14ac:dyDescent="0.25">
      <c r="B11" s="37"/>
      <c r="C11" s="38"/>
      <c r="D11" s="38"/>
      <c r="E11" s="39"/>
      <c r="F11" s="31"/>
      <c r="G11" s="32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B11" s="40">
        <f t="shared" si="0"/>
        <v>0</v>
      </c>
      <c r="AD11" s="40">
        <f t="shared" si="1"/>
        <v>0</v>
      </c>
      <c r="AE11" s="65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T11" s="36">
        <f t="shared" si="2"/>
        <v>0</v>
      </c>
      <c r="AV11" s="36">
        <f t="shared" si="3"/>
        <v>0</v>
      </c>
    </row>
    <row r="12" spans="1:48" ht="15" customHeight="1" x14ac:dyDescent="0.25">
      <c r="B12" s="27">
        <v>2</v>
      </c>
      <c r="C12" s="28" t="s">
        <v>29</v>
      </c>
      <c r="D12" s="29" t="s">
        <v>27</v>
      </c>
      <c r="E12" s="30"/>
      <c r="F12" s="31"/>
      <c r="G12" s="32"/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33">
        <v>0</v>
      </c>
      <c r="Q12" s="33">
        <v>0</v>
      </c>
      <c r="R12" s="33">
        <v>0</v>
      </c>
      <c r="S12" s="33">
        <v>3.3333333333333335</v>
      </c>
      <c r="T12" s="33">
        <v>98.761904761904731</v>
      </c>
      <c r="U12" s="33">
        <v>64.827719705768544</v>
      </c>
      <c r="V12" s="33">
        <v>0</v>
      </c>
      <c r="W12" s="33">
        <v>13.714285714285685</v>
      </c>
      <c r="X12" s="33">
        <v>91.047619047619179</v>
      </c>
      <c r="Y12" s="33">
        <v>47.238095238095134</v>
      </c>
      <c r="Z12" s="33">
        <v>3.3602150537634405</v>
      </c>
      <c r="AB12" s="41">
        <f t="shared" si="0"/>
        <v>322.28317285477004</v>
      </c>
      <c r="AC12" s="18"/>
      <c r="AD12" s="35">
        <f t="shared" si="1"/>
        <v>-322.28317285477004</v>
      </c>
      <c r="AE12" s="65"/>
      <c r="AF12" s="33">
        <v>0</v>
      </c>
      <c r="AG12" s="33">
        <v>0</v>
      </c>
      <c r="AH12" s="33">
        <v>0</v>
      </c>
      <c r="AI12" s="33">
        <v>0</v>
      </c>
      <c r="AJ12" s="33">
        <v>0</v>
      </c>
      <c r="AK12" s="33">
        <v>0</v>
      </c>
      <c r="AL12" s="33">
        <v>0</v>
      </c>
      <c r="AM12" s="33">
        <v>102.09523809523806</v>
      </c>
      <c r="AN12" s="33">
        <v>64.827719705768544</v>
      </c>
      <c r="AO12" s="33">
        <v>0</v>
      </c>
      <c r="AP12" s="33">
        <v>13.714285714285685</v>
      </c>
      <c r="AQ12" s="33">
        <v>138.28571428571431</v>
      </c>
      <c r="AR12" s="33">
        <v>3.3602150537634405</v>
      </c>
      <c r="AT12" s="36">
        <f t="shared" si="2"/>
        <v>322.28317285477004</v>
      </c>
      <c r="AU12" s="20"/>
      <c r="AV12" s="36">
        <f t="shared" si="3"/>
        <v>0</v>
      </c>
    </row>
    <row r="13" spans="1:48" x14ac:dyDescent="0.25">
      <c r="B13" s="37" t="s">
        <v>43</v>
      </c>
      <c r="C13" s="38" t="s">
        <v>50</v>
      </c>
      <c r="D13" s="38" t="s">
        <v>27</v>
      </c>
      <c r="E13" s="42"/>
      <c r="F13" s="31"/>
      <c r="G13" s="32"/>
      <c r="H13" s="40">
        <f>SUM(AF13:AR14)</f>
        <v>402.85396606846251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  <c r="N13" s="33">
        <v>0</v>
      </c>
      <c r="O13" s="33">
        <v>0</v>
      </c>
      <c r="P13" s="33">
        <v>0</v>
      </c>
      <c r="Q13" s="33">
        <v>0</v>
      </c>
      <c r="R13" s="33">
        <v>0</v>
      </c>
      <c r="S13" s="33">
        <v>3.3333333333333335</v>
      </c>
      <c r="T13" s="33">
        <v>98.761904761904731</v>
      </c>
      <c r="U13" s="33">
        <v>64.827719705768544</v>
      </c>
      <c r="V13" s="33">
        <v>0</v>
      </c>
      <c r="W13" s="33">
        <v>13.714285714285685</v>
      </c>
      <c r="X13" s="33">
        <v>91.047619047619179</v>
      </c>
      <c r="Y13" s="33">
        <v>47.238095238095134</v>
      </c>
      <c r="Z13" s="33">
        <v>3.3602150537634405</v>
      </c>
      <c r="AB13" s="40">
        <f t="shared" si="0"/>
        <v>322.28317285477004</v>
      </c>
      <c r="AD13" s="40">
        <f t="shared" si="1"/>
        <v>-322.28317285477004</v>
      </c>
      <c r="AE13" s="65" t="s">
        <v>64</v>
      </c>
      <c r="AF13" s="33">
        <v>0</v>
      </c>
      <c r="AG13" s="33">
        <v>0</v>
      </c>
      <c r="AH13" s="33">
        <v>0</v>
      </c>
      <c r="AI13" s="33">
        <v>0</v>
      </c>
      <c r="AJ13" s="33">
        <v>0</v>
      </c>
      <c r="AK13" s="33">
        <v>0</v>
      </c>
      <c r="AL13" s="33">
        <v>0</v>
      </c>
      <c r="AM13" s="33">
        <v>102.09523809523806</v>
      </c>
      <c r="AN13" s="33">
        <v>64.827719705768544</v>
      </c>
      <c r="AO13" s="33">
        <v>0</v>
      </c>
      <c r="AP13" s="33">
        <v>13.714285714285685</v>
      </c>
      <c r="AQ13" s="33">
        <v>138.28571428571431</v>
      </c>
      <c r="AR13" s="33">
        <v>3.3602150537634405</v>
      </c>
      <c r="AT13" s="36">
        <f t="shared" si="2"/>
        <v>322.28317285477004</v>
      </c>
      <c r="AV13" s="36">
        <f t="shared" si="3"/>
        <v>0</v>
      </c>
    </row>
    <row r="14" spans="1:48" x14ac:dyDescent="0.25">
      <c r="B14" s="37" t="s">
        <v>47</v>
      </c>
      <c r="C14" s="38" t="s">
        <v>48</v>
      </c>
      <c r="D14" s="38" t="s">
        <v>28</v>
      </c>
      <c r="E14" s="42"/>
      <c r="F14" s="31"/>
      <c r="G14" s="32"/>
      <c r="I14" s="33">
        <v>0</v>
      </c>
      <c r="J14" s="33">
        <v>0</v>
      </c>
      <c r="K14" s="33">
        <v>0</v>
      </c>
      <c r="L14" s="33">
        <v>0</v>
      </c>
      <c r="M14" s="33">
        <v>0</v>
      </c>
      <c r="N14" s="33">
        <v>0</v>
      </c>
      <c r="O14" s="33">
        <v>0</v>
      </c>
      <c r="P14" s="33">
        <v>0</v>
      </c>
      <c r="Q14" s="33">
        <v>0</v>
      </c>
      <c r="R14" s="33">
        <v>0</v>
      </c>
      <c r="S14" s="33">
        <v>0.83333333333333337</v>
      </c>
      <c r="T14" s="33">
        <v>24.690476190476183</v>
      </c>
      <c r="U14" s="33">
        <v>16.206929926442136</v>
      </c>
      <c r="V14" s="33">
        <v>0</v>
      </c>
      <c r="W14" s="33">
        <v>3.4285714285714213</v>
      </c>
      <c r="X14" s="33">
        <v>22.761904761904795</v>
      </c>
      <c r="Y14" s="33">
        <v>11.809523809523784</v>
      </c>
      <c r="Z14" s="33">
        <v>0.84005376344086014</v>
      </c>
      <c r="AB14" s="40">
        <f t="shared" si="0"/>
        <v>80.570793213692511</v>
      </c>
      <c r="AD14" s="40">
        <f t="shared" si="1"/>
        <v>-80.570793213692511</v>
      </c>
      <c r="AE14" s="65" t="s">
        <v>65</v>
      </c>
      <c r="AF14" s="33">
        <v>0</v>
      </c>
      <c r="AG14" s="33">
        <v>0</v>
      </c>
      <c r="AH14" s="33">
        <v>0</v>
      </c>
      <c r="AI14" s="33">
        <v>0</v>
      </c>
      <c r="AJ14" s="33">
        <v>0</v>
      </c>
      <c r="AK14" s="33">
        <v>0</v>
      </c>
      <c r="AL14" s="33">
        <v>0</v>
      </c>
      <c r="AM14" s="33">
        <v>25.523809523809515</v>
      </c>
      <c r="AN14" s="33">
        <v>16.206929926442136</v>
      </c>
      <c r="AO14" s="33">
        <v>0</v>
      </c>
      <c r="AP14" s="33">
        <v>3.4285714285714213</v>
      </c>
      <c r="AQ14" s="33">
        <v>34.571428571428577</v>
      </c>
      <c r="AR14" s="33">
        <v>0.84005376344086014</v>
      </c>
      <c r="AT14" s="36">
        <f t="shared" si="2"/>
        <v>80.570793213692511</v>
      </c>
      <c r="AV14" s="36">
        <f t="shared" si="3"/>
        <v>0</v>
      </c>
    </row>
    <row r="15" spans="1:48" ht="8.25" customHeight="1" x14ac:dyDescent="0.25">
      <c r="B15" s="37"/>
      <c r="C15" s="38"/>
      <c r="D15" s="38"/>
      <c r="E15" s="39"/>
      <c r="F15" s="31"/>
      <c r="G15" s="32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B15" s="40">
        <f t="shared" si="0"/>
        <v>0</v>
      </c>
      <c r="AD15" s="40">
        <f t="shared" si="1"/>
        <v>0</v>
      </c>
      <c r="AE15" s="65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T15" s="43"/>
      <c r="AV15" s="36">
        <f t="shared" si="3"/>
        <v>0</v>
      </c>
    </row>
    <row r="16" spans="1:48" ht="15" customHeight="1" x14ac:dyDescent="0.25">
      <c r="B16" s="27">
        <v>3</v>
      </c>
      <c r="C16" s="28" t="s">
        <v>30</v>
      </c>
      <c r="D16" s="29" t="s">
        <v>27</v>
      </c>
      <c r="E16" s="30"/>
      <c r="F16" s="31"/>
      <c r="G16" s="32"/>
      <c r="I16" s="33">
        <v>2268.3229813664598</v>
      </c>
      <c r="J16" s="33">
        <v>1784.188034188034</v>
      </c>
      <c r="K16" s="33">
        <v>164.57142857142858</v>
      </c>
      <c r="L16" s="33">
        <v>1395.1367781155002</v>
      </c>
      <c r="M16" s="33">
        <v>1239.4863563402898</v>
      </c>
      <c r="N16" s="33">
        <v>245.76485461441212</v>
      </c>
      <c r="O16" s="33">
        <v>2796.0275019098549</v>
      </c>
      <c r="P16" s="33">
        <v>816.96276189392574</v>
      </c>
      <c r="Q16" s="33">
        <v>5927.814219678623</v>
      </c>
      <c r="R16" s="33">
        <v>3324.1118669690359</v>
      </c>
      <c r="S16" s="33">
        <v>24829.714285714283</v>
      </c>
      <c r="T16" s="33">
        <v>3801.1428571428551</v>
      </c>
      <c r="U16" s="33">
        <v>14675.470383275273</v>
      </c>
      <c r="V16" s="33">
        <v>1145.9293394777264</v>
      </c>
      <c r="W16" s="33">
        <v>4398.4761904761799</v>
      </c>
      <c r="X16" s="33">
        <v>12917.333333333352</v>
      </c>
      <c r="Y16" s="33">
        <v>11234.28571428569</v>
      </c>
      <c r="Z16" s="33">
        <v>2733.5829493087554</v>
      </c>
      <c r="AB16" s="44">
        <f t="shared" si="0"/>
        <v>95698.321836661678</v>
      </c>
      <c r="AC16" s="18"/>
      <c r="AD16" s="35">
        <f t="shared" si="1"/>
        <v>-95698.321836661678</v>
      </c>
      <c r="AE16" s="65"/>
      <c r="AF16" s="33">
        <v>2268.3229813664598</v>
      </c>
      <c r="AG16" s="33">
        <v>1784.188034188034</v>
      </c>
      <c r="AH16" s="33">
        <v>164.57142857142858</v>
      </c>
      <c r="AI16" s="33">
        <v>2634.62313445579</v>
      </c>
      <c r="AJ16" s="33">
        <v>245.76485461441212</v>
      </c>
      <c r="AK16" s="33">
        <v>9540.8044834824032</v>
      </c>
      <c r="AL16" s="33">
        <v>3324.1118669690359</v>
      </c>
      <c r="AM16" s="33">
        <v>28630.857142857138</v>
      </c>
      <c r="AN16" s="33">
        <v>14675.470383275273</v>
      </c>
      <c r="AO16" s="33">
        <v>1145.9293394777264</v>
      </c>
      <c r="AP16" s="33">
        <v>4398.4761904761799</v>
      </c>
      <c r="AQ16" s="33">
        <v>24151.619047619042</v>
      </c>
      <c r="AR16" s="33">
        <v>2733.5829493087554</v>
      </c>
      <c r="AT16" s="36">
        <f>SUM(AF16:AR16)</f>
        <v>95698.321836661664</v>
      </c>
      <c r="AU16" s="20"/>
      <c r="AV16" s="36">
        <f t="shared" si="3"/>
        <v>0</v>
      </c>
    </row>
    <row r="17" spans="2:48" x14ac:dyDescent="0.25">
      <c r="B17" s="37" t="s">
        <v>43</v>
      </c>
      <c r="C17" s="38" t="s">
        <v>46</v>
      </c>
      <c r="D17" s="38" t="s">
        <v>27</v>
      </c>
      <c r="E17" s="42"/>
      <c r="F17" s="31"/>
      <c r="G17" s="32"/>
      <c r="H17" s="40">
        <f>SUM(AF17:AR19)</f>
        <v>97612.288273394908</v>
      </c>
      <c r="I17" s="33">
        <v>2268.3229813664598</v>
      </c>
      <c r="J17" s="33">
        <v>1784.188034188034</v>
      </c>
      <c r="K17" s="33">
        <v>164.57142857142858</v>
      </c>
      <c r="L17" s="33">
        <v>1395.1367781155002</v>
      </c>
      <c r="M17" s="33">
        <v>1239.4863563402898</v>
      </c>
      <c r="N17" s="33">
        <v>245.76485461441212</v>
      </c>
      <c r="O17" s="33">
        <v>2796.0275019098549</v>
      </c>
      <c r="P17" s="33">
        <v>816.96276189392574</v>
      </c>
      <c r="Q17" s="33">
        <v>5927.814219678623</v>
      </c>
      <c r="R17" s="33">
        <v>3324.1118669690359</v>
      </c>
      <c r="S17" s="33">
        <v>24829.714285714283</v>
      </c>
      <c r="T17" s="33">
        <v>3801.1428571428551</v>
      </c>
      <c r="U17" s="33">
        <v>14675.470383275273</v>
      </c>
      <c r="V17" s="33">
        <v>1145.9293394777264</v>
      </c>
      <c r="W17" s="33">
        <v>4398.4761904761799</v>
      </c>
      <c r="X17" s="33">
        <v>12917.333333333352</v>
      </c>
      <c r="Y17" s="33">
        <v>11234.28571428569</v>
      </c>
      <c r="Z17" s="33">
        <v>2733.5829493087554</v>
      </c>
      <c r="AB17" s="40">
        <f t="shared" si="0"/>
        <v>95698.321836661678</v>
      </c>
      <c r="AD17" s="40">
        <f t="shared" si="1"/>
        <v>-95698.321836661678</v>
      </c>
      <c r="AE17" s="65" t="s">
        <v>62</v>
      </c>
      <c r="AF17" s="33">
        <v>2268.3229813664598</v>
      </c>
      <c r="AG17" s="33">
        <v>1784.188034188034</v>
      </c>
      <c r="AH17" s="33">
        <v>164.57142857142858</v>
      </c>
      <c r="AI17" s="33">
        <v>2634.62313445579</v>
      </c>
      <c r="AJ17" s="33">
        <v>245.76485461441212</v>
      </c>
      <c r="AK17" s="33">
        <v>9540.8044834824032</v>
      </c>
      <c r="AL17" s="33">
        <v>3324.1118669690359</v>
      </c>
      <c r="AM17" s="33">
        <v>28630.857142857138</v>
      </c>
      <c r="AN17" s="33">
        <v>14675.470383275273</v>
      </c>
      <c r="AO17" s="33">
        <v>1145.9293394777264</v>
      </c>
      <c r="AP17" s="33">
        <v>4398.4761904761799</v>
      </c>
      <c r="AQ17" s="33">
        <v>24151.619047619042</v>
      </c>
      <c r="AR17" s="33">
        <v>2733.5829493087554</v>
      </c>
      <c r="AT17" s="36">
        <f>SUM(AF17:AR17)</f>
        <v>95698.321836661664</v>
      </c>
      <c r="AV17" s="36">
        <f t="shared" si="3"/>
        <v>0</v>
      </c>
    </row>
    <row r="18" spans="2:48" x14ac:dyDescent="0.25">
      <c r="B18" s="37" t="s">
        <v>43</v>
      </c>
      <c r="C18" s="45" t="s">
        <v>44</v>
      </c>
      <c r="D18" s="38" t="s">
        <v>28</v>
      </c>
      <c r="E18" s="39"/>
      <c r="F18" s="31"/>
      <c r="G18" s="32"/>
      <c r="I18" s="33">
        <v>45.366459627329199</v>
      </c>
      <c r="J18" s="33">
        <v>35.683760683760681</v>
      </c>
      <c r="K18" s="33">
        <v>3.2914285714285718</v>
      </c>
      <c r="L18" s="33">
        <v>27.902735562310003</v>
      </c>
      <c r="M18" s="33">
        <v>24.789727126805797</v>
      </c>
      <c r="N18" s="33">
        <v>4.9152970922882426</v>
      </c>
      <c r="O18" s="33">
        <v>55.920550038197099</v>
      </c>
      <c r="P18" s="33">
        <v>16.339255237878515</v>
      </c>
      <c r="Q18" s="33">
        <v>118.55628439357247</v>
      </c>
      <c r="R18" s="33">
        <v>66.482237339380717</v>
      </c>
      <c r="S18" s="33">
        <v>496.59428571428566</v>
      </c>
      <c r="T18" s="33">
        <v>76.022857142857106</v>
      </c>
      <c r="U18" s="33">
        <v>293.50940766550548</v>
      </c>
      <c r="V18" s="33">
        <v>22.918586789554528</v>
      </c>
      <c r="W18" s="33">
        <v>87.969523809523594</v>
      </c>
      <c r="X18" s="33">
        <v>258.34666666666703</v>
      </c>
      <c r="Y18" s="33">
        <v>224.6857142857138</v>
      </c>
      <c r="Z18" s="33">
        <v>54.67165898617511</v>
      </c>
      <c r="AB18" s="40">
        <f t="shared" si="0"/>
        <v>1913.9664367332339</v>
      </c>
      <c r="AD18" s="40">
        <f t="shared" si="1"/>
        <v>-1913.9664367332339</v>
      </c>
      <c r="AE18" s="65" t="s">
        <v>66</v>
      </c>
      <c r="AF18" s="33">
        <v>45.366459627329199</v>
      </c>
      <c r="AG18" s="33">
        <v>35.683760683760681</v>
      </c>
      <c r="AH18" s="33">
        <v>3.2914285714285718</v>
      </c>
      <c r="AI18" s="33">
        <v>52.6924626891158</v>
      </c>
      <c r="AJ18" s="33">
        <v>4.9152970922882426</v>
      </c>
      <c r="AK18" s="33">
        <v>190.81608966964808</v>
      </c>
      <c r="AL18" s="33">
        <v>66.482237339380717</v>
      </c>
      <c r="AM18" s="33">
        <v>572.61714285714277</v>
      </c>
      <c r="AN18" s="33">
        <v>293.50940766550548</v>
      </c>
      <c r="AO18" s="33">
        <v>22.918586789554528</v>
      </c>
      <c r="AP18" s="33">
        <v>87.969523809523594</v>
      </c>
      <c r="AQ18" s="33">
        <v>483.03238095238083</v>
      </c>
      <c r="AR18" s="33">
        <v>54.67165898617511</v>
      </c>
      <c r="AT18" s="36">
        <f>SUM(AF18:AR18)</f>
        <v>1913.9664367332339</v>
      </c>
      <c r="AV18" s="36">
        <f t="shared" si="3"/>
        <v>0</v>
      </c>
    </row>
    <row r="19" spans="2:48" ht="8.25" customHeight="1" x14ac:dyDescent="0.25">
      <c r="B19" s="37"/>
      <c r="C19" s="38"/>
      <c r="D19" s="38"/>
      <c r="E19" s="39"/>
      <c r="F19" s="31"/>
      <c r="G19" s="32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B19" s="40">
        <f t="shared" si="0"/>
        <v>0</v>
      </c>
      <c r="AD19" s="40">
        <f t="shared" si="1"/>
        <v>0</v>
      </c>
      <c r="AE19" s="65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T19" s="43"/>
      <c r="AV19" s="36">
        <f t="shared" si="3"/>
        <v>0</v>
      </c>
    </row>
    <row r="20" spans="2:48" ht="15" customHeight="1" x14ac:dyDescent="0.25">
      <c r="B20" s="27">
        <v>4</v>
      </c>
      <c r="C20" s="28" t="s">
        <v>31</v>
      </c>
      <c r="D20" s="29" t="s">
        <v>27</v>
      </c>
      <c r="E20" s="30"/>
      <c r="F20" s="31"/>
      <c r="G20" s="32"/>
      <c r="I20" s="33">
        <v>8800</v>
      </c>
      <c r="J20" s="33">
        <v>33000</v>
      </c>
      <c r="K20" s="33">
        <v>8800</v>
      </c>
      <c r="L20" s="33">
        <v>33000</v>
      </c>
      <c r="M20" s="33">
        <v>30800.000000000004</v>
      </c>
      <c r="N20" s="33">
        <v>19800</v>
      </c>
      <c r="O20" s="33">
        <v>22000</v>
      </c>
      <c r="P20" s="33">
        <v>28600.000000000004</v>
      </c>
      <c r="Q20" s="33">
        <v>35200</v>
      </c>
      <c r="R20" s="33">
        <v>4400</v>
      </c>
      <c r="S20" s="33">
        <v>39600</v>
      </c>
      <c r="T20" s="33">
        <v>26400.000000000004</v>
      </c>
      <c r="U20" s="33">
        <v>0</v>
      </c>
      <c r="V20" s="33">
        <v>0</v>
      </c>
      <c r="W20" s="33">
        <v>0</v>
      </c>
      <c r="X20" s="33">
        <v>0</v>
      </c>
      <c r="Y20" s="33">
        <v>4400</v>
      </c>
      <c r="Z20" s="33">
        <v>0</v>
      </c>
      <c r="AB20" s="35">
        <f t="shared" si="0"/>
        <v>294800</v>
      </c>
      <c r="AC20" s="18"/>
      <c r="AD20" s="35">
        <f t="shared" si="1"/>
        <v>-294800</v>
      </c>
      <c r="AE20" s="65"/>
      <c r="AF20" s="33">
        <v>8800</v>
      </c>
      <c r="AG20" s="33">
        <v>33000</v>
      </c>
      <c r="AH20" s="33">
        <v>8800</v>
      </c>
      <c r="AI20" s="33">
        <v>63800</v>
      </c>
      <c r="AJ20" s="33">
        <v>19800</v>
      </c>
      <c r="AK20" s="33">
        <v>85800</v>
      </c>
      <c r="AL20" s="33">
        <v>4400</v>
      </c>
      <c r="AM20" s="33">
        <v>66000</v>
      </c>
      <c r="AN20" s="33">
        <v>0</v>
      </c>
      <c r="AO20" s="33">
        <v>0</v>
      </c>
      <c r="AP20" s="33">
        <v>0</v>
      </c>
      <c r="AQ20" s="33">
        <v>4400</v>
      </c>
      <c r="AR20" s="33">
        <v>0</v>
      </c>
      <c r="AT20" s="36">
        <f>SUM(AF20:AR20)</f>
        <v>294800</v>
      </c>
      <c r="AU20" s="20"/>
      <c r="AV20" s="36">
        <f t="shared" si="3"/>
        <v>0</v>
      </c>
    </row>
    <row r="21" spans="2:48" x14ac:dyDescent="0.25">
      <c r="B21" s="46" t="s">
        <v>43</v>
      </c>
      <c r="C21" s="47" t="s">
        <v>49</v>
      </c>
      <c r="D21" s="38" t="s">
        <v>28</v>
      </c>
      <c r="E21" s="39"/>
      <c r="F21" s="31"/>
      <c r="G21" s="32"/>
      <c r="H21" s="40">
        <f>SUM(AF21:AR23)</f>
        <v>648560</v>
      </c>
      <c r="I21" s="33">
        <v>1760</v>
      </c>
      <c r="J21" s="33">
        <v>6600</v>
      </c>
      <c r="K21" s="33">
        <v>1760</v>
      </c>
      <c r="L21" s="33">
        <v>6600</v>
      </c>
      <c r="M21" s="33">
        <v>6160.0000000000009</v>
      </c>
      <c r="N21" s="33">
        <v>3960</v>
      </c>
      <c r="O21" s="33">
        <v>4400</v>
      </c>
      <c r="P21" s="33">
        <v>5720.0000000000009</v>
      </c>
      <c r="Q21" s="33">
        <v>7040</v>
      </c>
      <c r="R21" s="33">
        <v>880</v>
      </c>
      <c r="S21" s="33">
        <v>7920</v>
      </c>
      <c r="T21" s="33">
        <v>5280.0000000000009</v>
      </c>
      <c r="U21" s="33">
        <v>0</v>
      </c>
      <c r="V21" s="33">
        <v>0</v>
      </c>
      <c r="W21" s="33">
        <v>0</v>
      </c>
      <c r="X21" s="33">
        <v>0</v>
      </c>
      <c r="Y21" s="33">
        <v>880</v>
      </c>
      <c r="Z21" s="33">
        <v>0</v>
      </c>
      <c r="AB21" s="40">
        <f t="shared" si="0"/>
        <v>58960</v>
      </c>
      <c r="AD21" s="40">
        <f t="shared" si="1"/>
        <v>-58960</v>
      </c>
      <c r="AE21" s="65" t="s">
        <v>67</v>
      </c>
      <c r="AF21" s="33">
        <v>1760</v>
      </c>
      <c r="AG21" s="33">
        <v>6600</v>
      </c>
      <c r="AH21" s="33">
        <v>1760</v>
      </c>
      <c r="AI21" s="33">
        <v>12760</v>
      </c>
      <c r="AJ21" s="33">
        <v>3960</v>
      </c>
      <c r="AK21" s="33">
        <v>17160</v>
      </c>
      <c r="AL21" s="33">
        <v>880</v>
      </c>
      <c r="AM21" s="33">
        <v>13200</v>
      </c>
      <c r="AN21" s="33">
        <v>0</v>
      </c>
      <c r="AO21" s="33">
        <v>0</v>
      </c>
      <c r="AP21" s="33">
        <v>0</v>
      </c>
      <c r="AQ21" s="33">
        <v>880</v>
      </c>
      <c r="AR21" s="33">
        <v>0</v>
      </c>
      <c r="AT21" s="36">
        <f>SUM(AF21:AR21)</f>
        <v>58960</v>
      </c>
      <c r="AV21" s="36">
        <f t="shared" si="3"/>
        <v>0</v>
      </c>
    </row>
    <row r="22" spans="2:48" x14ac:dyDescent="0.25">
      <c r="B22" s="46" t="s">
        <v>43</v>
      </c>
      <c r="C22" s="47" t="s">
        <v>46</v>
      </c>
      <c r="D22" s="38" t="s">
        <v>27</v>
      </c>
      <c r="E22" s="39"/>
      <c r="F22" s="31"/>
      <c r="G22" s="32"/>
      <c r="I22" s="33">
        <v>8800</v>
      </c>
      <c r="J22" s="33">
        <v>33000</v>
      </c>
      <c r="K22" s="33">
        <v>8800</v>
      </c>
      <c r="L22" s="33">
        <v>33000</v>
      </c>
      <c r="M22" s="33">
        <v>30800.000000000004</v>
      </c>
      <c r="N22" s="33">
        <v>19800</v>
      </c>
      <c r="O22" s="33">
        <v>22000</v>
      </c>
      <c r="P22" s="33">
        <v>28600.000000000004</v>
      </c>
      <c r="Q22" s="33">
        <v>35200</v>
      </c>
      <c r="R22" s="33">
        <v>4400</v>
      </c>
      <c r="S22" s="33">
        <v>39600</v>
      </c>
      <c r="T22" s="33">
        <v>26400.000000000004</v>
      </c>
      <c r="U22" s="33">
        <v>0</v>
      </c>
      <c r="V22" s="33">
        <v>0</v>
      </c>
      <c r="W22" s="33">
        <v>0</v>
      </c>
      <c r="X22" s="33">
        <v>0</v>
      </c>
      <c r="Y22" s="33">
        <v>4400</v>
      </c>
      <c r="Z22" s="33">
        <v>0</v>
      </c>
      <c r="AB22" s="40">
        <f t="shared" si="0"/>
        <v>294800</v>
      </c>
      <c r="AD22" s="40">
        <f t="shared" si="1"/>
        <v>-294800</v>
      </c>
      <c r="AE22" s="65" t="s">
        <v>68</v>
      </c>
      <c r="AF22" s="33">
        <v>8800</v>
      </c>
      <c r="AG22" s="33">
        <v>33000</v>
      </c>
      <c r="AH22" s="33">
        <v>8800</v>
      </c>
      <c r="AI22" s="33">
        <v>63800</v>
      </c>
      <c r="AJ22" s="33">
        <v>19800</v>
      </c>
      <c r="AK22" s="33">
        <v>85800</v>
      </c>
      <c r="AL22" s="33">
        <v>4400</v>
      </c>
      <c r="AM22" s="33">
        <v>66000</v>
      </c>
      <c r="AN22" s="33">
        <v>0</v>
      </c>
      <c r="AO22" s="33">
        <v>0</v>
      </c>
      <c r="AP22" s="33">
        <v>0</v>
      </c>
      <c r="AQ22" s="33">
        <v>4400</v>
      </c>
      <c r="AR22" s="33">
        <v>0</v>
      </c>
      <c r="AT22" s="36">
        <f>SUM(AF22:AR22)</f>
        <v>294800</v>
      </c>
      <c r="AV22" s="36">
        <f t="shared" si="3"/>
        <v>0</v>
      </c>
    </row>
    <row r="23" spans="2:48" x14ac:dyDescent="0.25">
      <c r="B23" s="37" t="s">
        <v>43</v>
      </c>
      <c r="C23" s="38" t="s">
        <v>45</v>
      </c>
      <c r="D23" s="38" t="s">
        <v>27</v>
      </c>
      <c r="E23" s="39"/>
      <c r="F23" s="31"/>
      <c r="G23" s="32"/>
      <c r="I23" s="33">
        <v>8800</v>
      </c>
      <c r="J23" s="33">
        <v>33000</v>
      </c>
      <c r="K23" s="33">
        <v>8800</v>
      </c>
      <c r="L23" s="33">
        <v>33000</v>
      </c>
      <c r="M23" s="33">
        <v>30800.000000000004</v>
      </c>
      <c r="N23" s="33">
        <v>19800</v>
      </c>
      <c r="O23" s="33">
        <v>22000</v>
      </c>
      <c r="P23" s="33">
        <v>28600.000000000004</v>
      </c>
      <c r="Q23" s="33">
        <v>35200</v>
      </c>
      <c r="R23" s="33">
        <v>4400</v>
      </c>
      <c r="S23" s="33">
        <v>39600</v>
      </c>
      <c r="T23" s="33">
        <v>26400.000000000004</v>
      </c>
      <c r="U23" s="33">
        <v>0</v>
      </c>
      <c r="V23" s="33">
        <v>0</v>
      </c>
      <c r="W23" s="33">
        <v>0</v>
      </c>
      <c r="X23" s="33">
        <v>0</v>
      </c>
      <c r="Y23" s="33">
        <v>4400</v>
      </c>
      <c r="Z23" s="33">
        <v>0</v>
      </c>
      <c r="AB23" s="40">
        <f t="shared" si="0"/>
        <v>294800</v>
      </c>
      <c r="AD23" s="40">
        <f t="shared" si="1"/>
        <v>-294800</v>
      </c>
      <c r="AE23" s="65" t="s">
        <v>70</v>
      </c>
      <c r="AF23" s="33">
        <v>8800</v>
      </c>
      <c r="AG23" s="33">
        <v>33000</v>
      </c>
      <c r="AH23" s="33">
        <v>8800</v>
      </c>
      <c r="AI23" s="33">
        <v>63800</v>
      </c>
      <c r="AJ23" s="33">
        <v>19800</v>
      </c>
      <c r="AK23" s="33">
        <v>85800</v>
      </c>
      <c r="AL23" s="33">
        <v>4400</v>
      </c>
      <c r="AM23" s="33">
        <v>66000</v>
      </c>
      <c r="AN23" s="33">
        <v>0</v>
      </c>
      <c r="AO23" s="33">
        <v>0</v>
      </c>
      <c r="AP23" s="33">
        <v>0</v>
      </c>
      <c r="AQ23" s="33">
        <v>4400</v>
      </c>
      <c r="AR23" s="33">
        <v>0</v>
      </c>
      <c r="AT23" s="36">
        <f>SUM(AF23:AR23)</f>
        <v>294800</v>
      </c>
      <c r="AV23" s="36">
        <f t="shared" si="3"/>
        <v>0</v>
      </c>
    </row>
    <row r="24" spans="2:48" ht="8.25" customHeight="1" x14ac:dyDescent="0.25">
      <c r="B24" s="37"/>
      <c r="C24" s="38"/>
      <c r="D24" s="38"/>
      <c r="E24" s="39"/>
      <c r="F24" s="31"/>
      <c r="G24" s="32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B24" s="40">
        <f t="shared" si="0"/>
        <v>0</v>
      </c>
      <c r="AD24" s="40">
        <f t="shared" si="1"/>
        <v>0</v>
      </c>
      <c r="AE24" s="65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T24" s="43"/>
      <c r="AV24" s="36">
        <f t="shared" si="3"/>
        <v>0</v>
      </c>
    </row>
    <row r="25" spans="2:48" ht="15" customHeight="1" x14ac:dyDescent="0.25">
      <c r="B25" s="27">
        <v>5</v>
      </c>
      <c r="C25" s="28" t="s">
        <v>32</v>
      </c>
      <c r="D25" s="29" t="s">
        <v>27</v>
      </c>
      <c r="E25" s="30"/>
      <c r="F25" s="31"/>
      <c r="G25" s="32"/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B25" s="48">
        <f t="shared" si="0"/>
        <v>0</v>
      </c>
      <c r="AC25" s="18"/>
      <c r="AD25" s="35">
        <f t="shared" si="1"/>
        <v>0</v>
      </c>
      <c r="AE25" s="65"/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3">
        <v>0</v>
      </c>
      <c r="AL25" s="33">
        <v>0</v>
      </c>
      <c r="AM25" s="33">
        <v>0</v>
      </c>
      <c r="AN25" s="33">
        <v>0</v>
      </c>
      <c r="AO25" s="33">
        <v>0</v>
      </c>
      <c r="AP25" s="33">
        <v>0</v>
      </c>
      <c r="AQ25" s="33">
        <v>0</v>
      </c>
      <c r="AR25" s="33">
        <v>0</v>
      </c>
      <c r="AT25" s="36">
        <f>SUM(AF25:AR25)</f>
        <v>0</v>
      </c>
      <c r="AU25" s="20"/>
      <c r="AV25" s="36">
        <f t="shared" si="3"/>
        <v>0</v>
      </c>
    </row>
    <row r="26" spans="2:48" ht="15.75" thickBot="1" x14ac:dyDescent="0.3">
      <c r="B26" s="49" t="s">
        <v>43</v>
      </c>
      <c r="C26" s="50" t="s">
        <v>51</v>
      </c>
      <c r="D26" s="50" t="s">
        <v>27</v>
      </c>
      <c r="E26" s="51"/>
      <c r="F26" s="52"/>
      <c r="G26" s="53"/>
      <c r="H26" s="40">
        <f>SUM(AF26:AR26)</f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33">
        <v>0</v>
      </c>
      <c r="Y26" s="33">
        <v>0</v>
      </c>
      <c r="Z26" s="33">
        <v>0</v>
      </c>
      <c r="AB26" s="40">
        <f t="shared" si="0"/>
        <v>0</v>
      </c>
      <c r="AD26" s="40">
        <f t="shared" si="1"/>
        <v>0</v>
      </c>
      <c r="AE26" s="65" t="s">
        <v>69</v>
      </c>
      <c r="AF26" s="33">
        <v>0</v>
      </c>
      <c r="AG26" s="33">
        <v>0</v>
      </c>
      <c r="AH26" s="33">
        <v>0</v>
      </c>
      <c r="AI26" s="33">
        <v>0</v>
      </c>
      <c r="AJ26" s="33">
        <v>0</v>
      </c>
      <c r="AK26" s="33">
        <v>0</v>
      </c>
      <c r="AL26" s="33">
        <v>0</v>
      </c>
      <c r="AM26" s="33">
        <v>0</v>
      </c>
      <c r="AN26" s="33">
        <v>0</v>
      </c>
      <c r="AO26" s="33">
        <v>0</v>
      </c>
      <c r="AP26" s="33">
        <v>0</v>
      </c>
      <c r="AQ26" s="33">
        <v>0</v>
      </c>
      <c r="AR26" s="33">
        <v>0</v>
      </c>
      <c r="AT26" s="36">
        <f>SUM(AF26:AR26)</f>
        <v>0</v>
      </c>
      <c r="AV26" s="36">
        <f t="shared" si="3"/>
        <v>0</v>
      </c>
    </row>
    <row r="27" spans="2:48" ht="15.75" thickBot="1" x14ac:dyDescent="0.3">
      <c r="B27" s="54"/>
      <c r="C27" s="55"/>
      <c r="D27" s="55"/>
      <c r="E27" s="55"/>
      <c r="F27" s="56" t="s">
        <v>25</v>
      </c>
      <c r="G27" s="57">
        <f>SUM(G8:G26)</f>
        <v>0</v>
      </c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</row>
    <row r="28" spans="2:48" x14ac:dyDescent="0.25">
      <c r="I28" s="1" t="s">
        <v>33</v>
      </c>
      <c r="AE28" s="65" t="s">
        <v>61</v>
      </c>
      <c r="AF28" s="66">
        <f>SUMIF($AE$8:$AE$26,$AE28,AF$8:AF$26)</f>
        <v>21.6</v>
      </c>
      <c r="AG28" s="66">
        <f t="shared" ref="AG28:AR28" si="4">SUMIF($AE$8:$AE$26,$AE28,AG$8:AG$26)</f>
        <v>0</v>
      </c>
      <c r="AH28" s="66">
        <f t="shared" si="4"/>
        <v>0</v>
      </c>
      <c r="AI28" s="66">
        <f t="shared" si="4"/>
        <v>0</v>
      </c>
      <c r="AJ28" s="66">
        <f t="shared" si="4"/>
        <v>0</v>
      </c>
      <c r="AK28" s="66">
        <f t="shared" si="4"/>
        <v>21.6</v>
      </c>
      <c r="AL28" s="66">
        <f t="shared" si="4"/>
        <v>21.6</v>
      </c>
      <c r="AM28" s="66">
        <f t="shared" si="4"/>
        <v>345.59999999999997</v>
      </c>
      <c r="AN28" s="66">
        <f t="shared" si="4"/>
        <v>151.20000000000002</v>
      </c>
      <c r="AO28" s="66">
        <f t="shared" si="4"/>
        <v>0</v>
      </c>
      <c r="AP28" s="66">
        <f t="shared" si="4"/>
        <v>0</v>
      </c>
      <c r="AQ28" s="66">
        <f t="shared" si="4"/>
        <v>0.82285714285714395</v>
      </c>
      <c r="AR28" s="66">
        <f t="shared" si="4"/>
        <v>0</v>
      </c>
    </row>
    <row r="29" spans="2:48" x14ac:dyDescent="0.25">
      <c r="I29" s="1" t="s">
        <v>34</v>
      </c>
      <c r="AE29" s="65" t="s">
        <v>62</v>
      </c>
      <c r="AF29" s="66">
        <f t="shared" ref="AF29:AR37" si="5">SUMIF($AE$8:$AE$26,$AE29,AF$8:AF$26)</f>
        <v>2988.3229813664598</v>
      </c>
      <c r="AG29" s="66">
        <f t="shared" si="5"/>
        <v>1784.188034188034</v>
      </c>
      <c r="AH29" s="66">
        <f t="shared" si="5"/>
        <v>164.57142857142858</v>
      </c>
      <c r="AI29" s="66">
        <f t="shared" si="5"/>
        <v>2634.62313445579</v>
      </c>
      <c r="AJ29" s="66">
        <f t="shared" si="5"/>
        <v>245.76485461441212</v>
      </c>
      <c r="AK29" s="66">
        <f t="shared" si="5"/>
        <v>10260.804483482403</v>
      </c>
      <c r="AL29" s="66">
        <f t="shared" si="5"/>
        <v>4044.1118669690359</v>
      </c>
      <c r="AM29" s="66">
        <f t="shared" si="5"/>
        <v>40150.857142857138</v>
      </c>
      <c r="AN29" s="66">
        <f t="shared" si="5"/>
        <v>19715.470383275275</v>
      </c>
      <c r="AO29" s="66">
        <f t="shared" si="5"/>
        <v>1145.9293394777264</v>
      </c>
      <c r="AP29" s="66">
        <f t="shared" si="5"/>
        <v>4398.4761904761799</v>
      </c>
      <c r="AQ29" s="66">
        <f t="shared" si="5"/>
        <v>24179.047619047615</v>
      </c>
      <c r="AR29" s="66">
        <f t="shared" si="5"/>
        <v>2733.5829493087554</v>
      </c>
    </row>
    <row r="30" spans="2:48" x14ac:dyDescent="0.25">
      <c r="I30" s="1" t="s">
        <v>35</v>
      </c>
      <c r="AE30" s="65" t="s">
        <v>63</v>
      </c>
      <c r="AF30" s="66">
        <f t="shared" si="5"/>
        <v>21.6</v>
      </c>
      <c r="AG30" s="66">
        <f t="shared" si="5"/>
        <v>0</v>
      </c>
      <c r="AH30" s="66">
        <f t="shared" si="5"/>
        <v>0</v>
      </c>
      <c r="AI30" s="66">
        <f t="shared" si="5"/>
        <v>0</v>
      </c>
      <c r="AJ30" s="66">
        <f t="shared" si="5"/>
        <v>0</v>
      </c>
      <c r="AK30" s="66">
        <f t="shared" si="5"/>
        <v>21.6</v>
      </c>
      <c r="AL30" s="66">
        <f t="shared" si="5"/>
        <v>21.6</v>
      </c>
      <c r="AM30" s="66">
        <f t="shared" si="5"/>
        <v>345.59999999999997</v>
      </c>
      <c r="AN30" s="66">
        <f t="shared" si="5"/>
        <v>151.20000000000002</v>
      </c>
      <c r="AO30" s="66">
        <f t="shared" si="5"/>
        <v>0</v>
      </c>
      <c r="AP30" s="66">
        <f t="shared" si="5"/>
        <v>0</v>
      </c>
      <c r="AQ30" s="66">
        <f t="shared" si="5"/>
        <v>0.82285714285714395</v>
      </c>
      <c r="AR30" s="66">
        <f t="shared" si="5"/>
        <v>0</v>
      </c>
    </row>
    <row r="31" spans="2:48" x14ac:dyDescent="0.25">
      <c r="I31" s="1" t="s">
        <v>36</v>
      </c>
      <c r="AE31" s="65" t="s">
        <v>64</v>
      </c>
      <c r="AF31" s="66">
        <f t="shared" si="5"/>
        <v>0</v>
      </c>
      <c r="AG31" s="66">
        <f t="shared" si="5"/>
        <v>0</v>
      </c>
      <c r="AH31" s="66">
        <f t="shared" si="5"/>
        <v>0</v>
      </c>
      <c r="AI31" s="66">
        <f t="shared" si="5"/>
        <v>0</v>
      </c>
      <c r="AJ31" s="66">
        <f t="shared" si="5"/>
        <v>0</v>
      </c>
      <c r="AK31" s="66">
        <f t="shared" si="5"/>
        <v>0</v>
      </c>
      <c r="AL31" s="66">
        <f t="shared" si="5"/>
        <v>0</v>
      </c>
      <c r="AM31" s="66">
        <f t="shared" si="5"/>
        <v>102.09523809523806</v>
      </c>
      <c r="AN31" s="66">
        <f t="shared" si="5"/>
        <v>64.827719705768544</v>
      </c>
      <c r="AO31" s="66">
        <f t="shared" si="5"/>
        <v>0</v>
      </c>
      <c r="AP31" s="66">
        <f t="shared" si="5"/>
        <v>13.714285714285685</v>
      </c>
      <c r="AQ31" s="66">
        <f t="shared" si="5"/>
        <v>138.28571428571431</v>
      </c>
      <c r="AR31" s="66">
        <f t="shared" si="5"/>
        <v>3.3602150537634405</v>
      </c>
    </row>
    <row r="32" spans="2:48" x14ac:dyDescent="0.25">
      <c r="I32" s="1" t="s">
        <v>37</v>
      </c>
      <c r="AE32" s="65" t="s">
        <v>65</v>
      </c>
      <c r="AF32" s="66">
        <f t="shared" si="5"/>
        <v>0</v>
      </c>
      <c r="AG32" s="66">
        <f t="shared" si="5"/>
        <v>0</v>
      </c>
      <c r="AH32" s="66">
        <f t="shared" si="5"/>
        <v>0</v>
      </c>
      <c r="AI32" s="66">
        <f t="shared" si="5"/>
        <v>0</v>
      </c>
      <c r="AJ32" s="66">
        <f t="shared" si="5"/>
        <v>0</v>
      </c>
      <c r="AK32" s="66">
        <f t="shared" si="5"/>
        <v>0</v>
      </c>
      <c r="AL32" s="66">
        <f t="shared" si="5"/>
        <v>0</v>
      </c>
      <c r="AM32" s="66">
        <f t="shared" si="5"/>
        <v>25.523809523809515</v>
      </c>
      <c r="AN32" s="66">
        <f t="shared" si="5"/>
        <v>16.206929926442136</v>
      </c>
      <c r="AO32" s="66">
        <f t="shared" si="5"/>
        <v>0</v>
      </c>
      <c r="AP32" s="66">
        <f t="shared" si="5"/>
        <v>3.4285714285714213</v>
      </c>
      <c r="AQ32" s="66">
        <f t="shared" si="5"/>
        <v>34.571428571428577</v>
      </c>
      <c r="AR32" s="66">
        <f t="shared" si="5"/>
        <v>0.84005376344086014</v>
      </c>
    </row>
    <row r="33" spans="8:44" x14ac:dyDescent="0.25">
      <c r="I33" s="1" t="s">
        <v>38</v>
      </c>
      <c r="AE33" s="65" t="s">
        <v>66</v>
      </c>
      <c r="AF33" s="66">
        <f t="shared" si="5"/>
        <v>45.366459627329199</v>
      </c>
      <c r="AG33" s="66">
        <f t="shared" si="5"/>
        <v>35.683760683760681</v>
      </c>
      <c r="AH33" s="66">
        <f t="shared" si="5"/>
        <v>3.2914285714285718</v>
      </c>
      <c r="AI33" s="66">
        <f t="shared" si="5"/>
        <v>52.6924626891158</v>
      </c>
      <c r="AJ33" s="66">
        <f t="shared" si="5"/>
        <v>4.9152970922882426</v>
      </c>
      <c r="AK33" s="66">
        <f t="shared" si="5"/>
        <v>190.81608966964808</v>
      </c>
      <c r="AL33" s="66">
        <f t="shared" si="5"/>
        <v>66.482237339380717</v>
      </c>
      <c r="AM33" s="66">
        <f t="shared" si="5"/>
        <v>572.61714285714277</v>
      </c>
      <c r="AN33" s="66">
        <f t="shared" si="5"/>
        <v>293.50940766550548</v>
      </c>
      <c r="AO33" s="66">
        <f t="shared" si="5"/>
        <v>22.918586789554528</v>
      </c>
      <c r="AP33" s="66">
        <f t="shared" si="5"/>
        <v>87.969523809523594</v>
      </c>
      <c r="AQ33" s="66">
        <f t="shared" si="5"/>
        <v>483.03238095238083</v>
      </c>
      <c r="AR33" s="66">
        <f t="shared" si="5"/>
        <v>54.67165898617511</v>
      </c>
    </row>
    <row r="34" spans="8:44" x14ac:dyDescent="0.25">
      <c r="AE34" s="65" t="s">
        <v>67</v>
      </c>
      <c r="AF34" s="66">
        <f t="shared" si="5"/>
        <v>1760</v>
      </c>
      <c r="AG34" s="66">
        <f t="shared" si="5"/>
        <v>6600</v>
      </c>
      <c r="AH34" s="66">
        <f t="shared" si="5"/>
        <v>1760</v>
      </c>
      <c r="AI34" s="66">
        <f t="shared" si="5"/>
        <v>12760</v>
      </c>
      <c r="AJ34" s="66">
        <f t="shared" si="5"/>
        <v>3960</v>
      </c>
      <c r="AK34" s="66">
        <f t="shared" si="5"/>
        <v>17160</v>
      </c>
      <c r="AL34" s="66">
        <f t="shared" si="5"/>
        <v>880</v>
      </c>
      <c r="AM34" s="66">
        <f t="shared" si="5"/>
        <v>13200</v>
      </c>
      <c r="AN34" s="66">
        <f t="shared" si="5"/>
        <v>0</v>
      </c>
      <c r="AO34" s="66">
        <f t="shared" si="5"/>
        <v>0</v>
      </c>
      <c r="AP34" s="66">
        <f t="shared" si="5"/>
        <v>0</v>
      </c>
      <c r="AQ34" s="66">
        <f t="shared" si="5"/>
        <v>880</v>
      </c>
      <c r="AR34" s="66">
        <f t="shared" si="5"/>
        <v>0</v>
      </c>
    </row>
    <row r="35" spans="8:44" x14ac:dyDescent="0.25">
      <c r="AE35" s="65" t="s">
        <v>68</v>
      </c>
      <c r="AF35" s="66">
        <f t="shared" si="5"/>
        <v>8800</v>
      </c>
      <c r="AG35" s="66">
        <f t="shared" si="5"/>
        <v>33000</v>
      </c>
      <c r="AH35" s="66">
        <f t="shared" si="5"/>
        <v>8800</v>
      </c>
      <c r="AI35" s="66">
        <f t="shared" si="5"/>
        <v>63800</v>
      </c>
      <c r="AJ35" s="66">
        <f t="shared" si="5"/>
        <v>19800</v>
      </c>
      <c r="AK35" s="66">
        <f t="shared" si="5"/>
        <v>85800</v>
      </c>
      <c r="AL35" s="66">
        <f t="shared" si="5"/>
        <v>4400</v>
      </c>
      <c r="AM35" s="66">
        <f t="shared" si="5"/>
        <v>66000</v>
      </c>
      <c r="AN35" s="66">
        <f t="shared" si="5"/>
        <v>0</v>
      </c>
      <c r="AO35" s="66">
        <f t="shared" si="5"/>
        <v>0</v>
      </c>
      <c r="AP35" s="66">
        <f t="shared" si="5"/>
        <v>0</v>
      </c>
      <c r="AQ35" s="66">
        <f t="shared" si="5"/>
        <v>4400</v>
      </c>
      <c r="AR35" s="66">
        <f t="shared" si="5"/>
        <v>0</v>
      </c>
    </row>
    <row r="36" spans="8:44" x14ac:dyDescent="0.25">
      <c r="AE36" s="65" t="s">
        <v>70</v>
      </c>
      <c r="AF36" s="66">
        <f t="shared" si="5"/>
        <v>8800</v>
      </c>
      <c r="AG36" s="66">
        <f t="shared" si="5"/>
        <v>33000</v>
      </c>
      <c r="AH36" s="66">
        <f t="shared" si="5"/>
        <v>8800</v>
      </c>
      <c r="AI36" s="66">
        <f t="shared" si="5"/>
        <v>63800</v>
      </c>
      <c r="AJ36" s="66">
        <f t="shared" si="5"/>
        <v>19800</v>
      </c>
      <c r="AK36" s="66">
        <f t="shared" si="5"/>
        <v>85800</v>
      </c>
      <c r="AL36" s="66">
        <f t="shared" si="5"/>
        <v>4400</v>
      </c>
      <c r="AM36" s="66">
        <f t="shared" si="5"/>
        <v>66000</v>
      </c>
      <c r="AN36" s="66">
        <f t="shared" si="5"/>
        <v>0</v>
      </c>
      <c r="AO36" s="66">
        <f t="shared" si="5"/>
        <v>0</v>
      </c>
      <c r="AP36" s="66">
        <f t="shared" si="5"/>
        <v>0</v>
      </c>
      <c r="AQ36" s="66">
        <f t="shared" si="5"/>
        <v>4400</v>
      </c>
      <c r="AR36" s="66">
        <f t="shared" si="5"/>
        <v>0</v>
      </c>
    </row>
    <row r="37" spans="8:44" x14ac:dyDescent="0.25">
      <c r="H37" s="40">
        <f>SUM(H8:H36)</f>
        <v>766447.41652517766</v>
      </c>
      <c r="AE37" s="65" t="s">
        <v>69</v>
      </c>
      <c r="AF37" s="66">
        <f t="shared" si="5"/>
        <v>0</v>
      </c>
      <c r="AG37" s="66">
        <f t="shared" si="5"/>
        <v>0</v>
      </c>
      <c r="AH37" s="66">
        <f t="shared" si="5"/>
        <v>0</v>
      </c>
      <c r="AI37" s="66">
        <f t="shared" si="5"/>
        <v>0</v>
      </c>
      <c r="AJ37" s="66">
        <f t="shared" si="5"/>
        <v>0</v>
      </c>
      <c r="AK37" s="66">
        <f t="shared" si="5"/>
        <v>0</v>
      </c>
      <c r="AL37" s="66">
        <f t="shared" si="5"/>
        <v>0</v>
      </c>
      <c r="AM37" s="66">
        <f t="shared" si="5"/>
        <v>0</v>
      </c>
      <c r="AN37" s="66">
        <f t="shared" si="5"/>
        <v>0</v>
      </c>
      <c r="AO37" s="66">
        <f t="shared" si="5"/>
        <v>0</v>
      </c>
      <c r="AP37" s="66">
        <f t="shared" si="5"/>
        <v>0</v>
      </c>
      <c r="AQ37" s="66">
        <f t="shared" si="5"/>
        <v>0</v>
      </c>
      <c r="AR37" s="66">
        <f t="shared" si="5"/>
        <v>0</v>
      </c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7"/>
  <sheetViews>
    <sheetView showGridLines="0" topLeftCell="E1" zoomScale="85" zoomScaleNormal="85" workbookViewId="0">
      <selection activeCell="AB4" sqref="AB4:AJ4"/>
    </sheetView>
  </sheetViews>
  <sheetFormatPr defaultRowHeight="15" outlineLevelCol="1" x14ac:dyDescent="0.25"/>
  <cols>
    <col min="1" max="1" width="6.5703125" customWidth="1"/>
    <col min="2" max="2" width="13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  <col min="8" max="8" width="14.42578125" customWidth="1"/>
    <col min="9" max="22" width="11.7109375" style="1" hidden="1" customWidth="1" outlineLevel="1"/>
    <col min="23" max="23" width="9.140625" hidden="1" customWidth="1" outlineLevel="1"/>
    <col min="24" max="24" width="11.5703125" hidden="1" customWidth="1" outlineLevel="1"/>
    <col min="25" max="25" width="9.140625" hidden="1" customWidth="1" outlineLevel="1"/>
    <col min="26" max="26" width="11.5703125" hidden="1" customWidth="1" outlineLevel="1"/>
    <col min="27" max="27" width="9.140625" collapsed="1"/>
    <col min="28" max="36" width="11.7109375" style="1" customWidth="1" outlineLevel="1"/>
    <col min="37" max="37" width="9.140625" style="1"/>
    <col min="38" max="38" width="11.5703125" style="1" bestFit="1" customWidth="1"/>
    <col min="39" max="16384" width="9.140625" style="1"/>
  </cols>
  <sheetData>
    <row r="1" spans="1:40" ht="15.75" thickBot="1" x14ac:dyDescent="0.3"/>
    <row r="2" spans="1:40" s="6" customFormat="1" ht="15.75" thickBot="1" x14ac:dyDescent="0.3">
      <c r="A2" s="2"/>
      <c r="B2" s="2"/>
      <c r="C2" s="2"/>
      <c r="D2" s="2"/>
      <c r="E2" s="2"/>
      <c r="F2" s="2"/>
      <c r="G2" s="3"/>
      <c r="H2" s="2"/>
      <c r="I2" s="4" t="s">
        <v>14</v>
      </c>
      <c r="J2" s="4" t="s">
        <v>14</v>
      </c>
      <c r="K2" s="4" t="s">
        <v>14</v>
      </c>
      <c r="L2" s="4" t="s">
        <v>14</v>
      </c>
      <c r="M2" s="4" t="s">
        <v>14</v>
      </c>
      <c r="N2" s="4" t="s">
        <v>14</v>
      </c>
      <c r="O2" s="4" t="s">
        <v>14</v>
      </c>
      <c r="P2" s="4" t="s">
        <v>14</v>
      </c>
      <c r="Q2" s="4" t="s">
        <v>14</v>
      </c>
      <c r="R2" s="4" t="s">
        <v>14</v>
      </c>
      <c r="S2" s="4" t="s">
        <v>14</v>
      </c>
      <c r="T2" s="4" t="s">
        <v>14</v>
      </c>
      <c r="U2" s="4" t="s">
        <v>14</v>
      </c>
      <c r="V2" s="4" t="s">
        <v>14</v>
      </c>
      <c r="W2" s="2"/>
      <c r="X2" s="5"/>
      <c r="Y2" s="2"/>
      <c r="Z2" s="2"/>
      <c r="AA2" s="2"/>
      <c r="AB2" s="4" t="s">
        <v>0</v>
      </c>
      <c r="AC2" s="4" t="s">
        <v>0</v>
      </c>
      <c r="AD2" s="4" t="s">
        <v>0</v>
      </c>
      <c r="AE2" s="4" t="s">
        <v>0</v>
      </c>
      <c r="AF2" s="4" t="s">
        <v>0</v>
      </c>
      <c r="AG2" s="4" t="s">
        <v>0</v>
      </c>
      <c r="AH2" s="4" t="s">
        <v>0</v>
      </c>
      <c r="AI2" s="4" t="s">
        <v>0</v>
      </c>
      <c r="AJ2" s="4" t="s">
        <v>0</v>
      </c>
    </row>
    <row r="3" spans="1:40" s="11" customFormat="1" ht="19.5" thickBot="1" x14ac:dyDescent="0.35">
      <c r="A3" s="7"/>
      <c r="B3" s="8" t="s">
        <v>15</v>
      </c>
      <c r="C3" s="9"/>
      <c r="D3" s="9"/>
      <c r="E3" s="9"/>
      <c r="F3" s="9"/>
      <c r="G3" s="10"/>
      <c r="H3" s="7"/>
      <c r="I3" s="4">
        <v>1</v>
      </c>
      <c r="J3" s="4">
        <v>2</v>
      </c>
      <c r="K3" s="4">
        <v>3</v>
      </c>
      <c r="L3" s="4">
        <v>4</v>
      </c>
      <c r="M3" s="4">
        <v>5</v>
      </c>
      <c r="N3" s="4">
        <v>6</v>
      </c>
      <c r="O3" s="4">
        <v>7</v>
      </c>
      <c r="P3" s="4">
        <v>8</v>
      </c>
      <c r="Q3" s="4">
        <v>9</v>
      </c>
      <c r="R3" s="4">
        <v>10</v>
      </c>
      <c r="S3" s="4">
        <v>11</v>
      </c>
      <c r="T3" s="4">
        <v>12</v>
      </c>
      <c r="U3" s="4">
        <v>13</v>
      </c>
      <c r="V3" s="4">
        <v>14</v>
      </c>
      <c r="W3" s="7"/>
      <c r="X3" s="5"/>
      <c r="Y3" s="7"/>
      <c r="Z3" s="7"/>
      <c r="AA3" s="7"/>
      <c r="AB3" s="4">
        <v>1</v>
      </c>
      <c r="AC3" s="4">
        <v>2</v>
      </c>
      <c r="AD3" s="4">
        <v>3</v>
      </c>
      <c r="AE3" s="4">
        <v>4</v>
      </c>
      <c r="AF3" s="4">
        <v>5</v>
      </c>
      <c r="AG3" s="4">
        <v>6</v>
      </c>
      <c r="AH3" s="4">
        <v>7</v>
      </c>
      <c r="AI3" s="4">
        <v>8</v>
      </c>
      <c r="AJ3" s="4">
        <v>9</v>
      </c>
    </row>
    <row r="4" spans="1:40" s="11" customFormat="1" ht="19.5" thickBot="1" x14ac:dyDescent="0.35">
      <c r="A4" s="7"/>
      <c r="B4" s="8" t="s">
        <v>16</v>
      </c>
      <c r="C4" s="9"/>
      <c r="D4" s="9"/>
      <c r="E4" s="9"/>
      <c r="F4" s="9"/>
      <c r="G4" s="10"/>
      <c r="H4" s="7"/>
      <c r="I4" s="12" t="s">
        <v>52</v>
      </c>
      <c r="J4" s="12" t="s">
        <v>52</v>
      </c>
      <c r="K4" s="12" t="s">
        <v>53</v>
      </c>
      <c r="L4" s="12" t="s">
        <v>54</v>
      </c>
      <c r="M4" s="12" t="s">
        <v>54</v>
      </c>
      <c r="N4" s="12" t="s">
        <v>55</v>
      </c>
      <c r="O4" s="12" t="s">
        <v>56</v>
      </c>
      <c r="P4" s="12" t="s">
        <v>56</v>
      </c>
      <c r="Q4" s="12" t="s">
        <v>56</v>
      </c>
      <c r="R4" s="12" t="s">
        <v>57</v>
      </c>
      <c r="S4" s="12" t="s">
        <v>57</v>
      </c>
      <c r="T4" s="12" t="s">
        <v>58</v>
      </c>
      <c r="U4" s="12" t="s">
        <v>59</v>
      </c>
      <c r="V4" s="12" t="s">
        <v>60</v>
      </c>
      <c r="W4" s="7"/>
      <c r="X4" s="5"/>
      <c r="Y4" s="7"/>
      <c r="Z4" s="7"/>
      <c r="AA4" s="7"/>
      <c r="AB4" s="13" t="s">
        <v>52</v>
      </c>
      <c r="AC4" s="13" t="s">
        <v>53</v>
      </c>
      <c r="AD4" s="13" t="s">
        <v>54</v>
      </c>
      <c r="AE4" s="13" t="s">
        <v>55</v>
      </c>
      <c r="AF4" s="13" t="s">
        <v>56</v>
      </c>
      <c r="AG4" s="13" t="s">
        <v>57</v>
      </c>
      <c r="AH4" s="13" t="s">
        <v>58</v>
      </c>
      <c r="AI4" s="13" t="s">
        <v>59</v>
      </c>
      <c r="AJ4" s="13" t="s">
        <v>60</v>
      </c>
    </row>
    <row r="5" spans="1:40" x14ac:dyDescent="0.25">
      <c r="B5" s="14" t="s">
        <v>17</v>
      </c>
      <c r="C5" s="15" t="s">
        <v>18</v>
      </c>
      <c r="D5" s="15" t="s">
        <v>19</v>
      </c>
      <c r="E5" s="15" t="s">
        <v>20</v>
      </c>
      <c r="F5" s="15" t="s">
        <v>21</v>
      </c>
      <c r="G5" s="16" t="s">
        <v>22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X5" s="5" t="s">
        <v>23</v>
      </c>
      <c r="Y5" s="18"/>
      <c r="Z5" s="18" t="s">
        <v>24</v>
      </c>
      <c r="AB5" s="17"/>
      <c r="AC5" s="17"/>
      <c r="AD5" s="17"/>
      <c r="AE5" s="17"/>
      <c r="AF5" s="17"/>
      <c r="AG5" s="17"/>
      <c r="AH5" s="17"/>
      <c r="AI5" s="17"/>
      <c r="AJ5" s="17"/>
      <c r="AL5" s="19" t="s">
        <v>25</v>
      </c>
      <c r="AM5" s="20"/>
      <c r="AN5" s="20" t="s">
        <v>24</v>
      </c>
    </row>
    <row r="6" spans="1:40" ht="8.25" customHeight="1" x14ac:dyDescent="0.25">
      <c r="B6" s="21"/>
      <c r="C6" s="22"/>
      <c r="D6" s="22"/>
      <c r="E6" s="23"/>
      <c r="F6" s="24"/>
      <c r="G6" s="25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AB6" s="26"/>
      <c r="AC6" s="26"/>
      <c r="AD6" s="26"/>
      <c r="AE6" s="26"/>
      <c r="AF6" s="26"/>
      <c r="AG6" s="26"/>
      <c r="AH6" s="26"/>
      <c r="AI6" s="26"/>
      <c r="AJ6" s="26"/>
    </row>
    <row r="7" spans="1:40" ht="15" customHeight="1" x14ac:dyDescent="0.25">
      <c r="B7" s="27">
        <v>1</v>
      </c>
      <c r="C7" s="28" t="s">
        <v>26</v>
      </c>
      <c r="D7" s="29" t="s">
        <v>27</v>
      </c>
      <c r="E7" s="30"/>
      <c r="F7" s="31"/>
      <c r="G7" s="32"/>
      <c r="I7" s="33">
        <v>0</v>
      </c>
      <c r="J7" s="33">
        <v>2186.7639902676406</v>
      </c>
      <c r="K7" s="33">
        <v>1467.4285714285716</v>
      </c>
      <c r="L7" s="33">
        <v>0</v>
      </c>
      <c r="M7" s="33">
        <v>2880.0000000000005</v>
      </c>
      <c r="N7" s="33">
        <v>0</v>
      </c>
      <c r="O7" s="33">
        <v>0</v>
      </c>
      <c r="P7" s="33">
        <v>0</v>
      </c>
      <c r="Q7" s="33">
        <v>720.00000000000011</v>
      </c>
      <c r="R7" s="33">
        <v>0</v>
      </c>
      <c r="S7" s="33">
        <v>1467.509881422925</v>
      </c>
      <c r="T7" s="33">
        <v>0</v>
      </c>
      <c r="U7" s="33">
        <v>1494.9140486069948</v>
      </c>
      <c r="V7" s="33">
        <v>0</v>
      </c>
      <c r="X7" s="34">
        <f t="shared" ref="X7:X26" si="0">SUM(I7:V7)</f>
        <v>10216.616491726134</v>
      </c>
      <c r="Y7" s="18"/>
      <c r="Z7" s="35">
        <f t="shared" ref="Z7:Z26" si="1">E7-X7</f>
        <v>-10216.616491726134</v>
      </c>
      <c r="AB7" s="33">
        <v>2186.7639902676406</v>
      </c>
      <c r="AC7" s="33">
        <v>1467.4285714285716</v>
      </c>
      <c r="AD7" s="33">
        <v>2880.0000000000005</v>
      </c>
      <c r="AE7" s="33">
        <v>0</v>
      </c>
      <c r="AF7" s="33">
        <v>720.00000000000011</v>
      </c>
      <c r="AG7" s="33">
        <v>1467.509881422925</v>
      </c>
      <c r="AH7" s="33">
        <v>0</v>
      </c>
      <c r="AI7" s="33">
        <v>1494.9140486069948</v>
      </c>
      <c r="AJ7" s="33">
        <v>0</v>
      </c>
      <c r="AL7" s="36">
        <f t="shared" ref="AL7:AL14" si="2">SUM(AB7:AJ7)</f>
        <v>10216.616491726134</v>
      </c>
      <c r="AM7" s="20"/>
      <c r="AN7" s="36">
        <f t="shared" ref="AN7:AN26" si="3">AL7-X7</f>
        <v>0</v>
      </c>
    </row>
    <row r="8" spans="1:40" x14ac:dyDescent="0.25">
      <c r="B8" s="37" t="s">
        <v>39</v>
      </c>
      <c r="C8" s="38" t="s">
        <v>40</v>
      </c>
      <c r="D8" s="38" t="s">
        <v>28</v>
      </c>
      <c r="E8" s="39"/>
      <c r="F8" s="31"/>
      <c r="G8" s="32"/>
      <c r="H8" s="40">
        <f>SUM(AB8:AJ10)</f>
        <v>10829.613481229702</v>
      </c>
      <c r="I8" s="33">
        <v>0</v>
      </c>
      <c r="J8" s="33">
        <v>65.602919708029219</v>
      </c>
      <c r="K8" s="33">
        <v>44.022857142857148</v>
      </c>
      <c r="L8" s="33">
        <v>0</v>
      </c>
      <c r="M8" s="33">
        <v>86.4</v>
      </c>
      <c r="N8" s="33">
        <v>0</v>
      </c>
      <c r="O8" s="33">
        <v>0</v>
      </c>
      <c r="P8" s="33">
        <v>0</v>
      </c>
      <c r="Q8" s="33">
        <v>21.6</v>
      </c>
      <c r="R8" s="33">
        <v>0</v>
      </c>
      <c r="S8" s="33">
        <v>44.025296442687747</v>
      </c>
      <c r="T8" s="33">
        <v>0</v>
      </c>
      <c r="U8" s="33">
        <v>44.847421458209844</v>
      </c>
      <c r="V8" s="33">
        <v>0</v>
      </c>
      <c r="X8" s="40">
        <f t="shared" si="0"/>
        <v>306.49849475178394</v>
      </c>
      <c r="Z8" s="40">
        <f t="shared" si="1"/>
        <v>-306.49849475178394</v>
      </c>
      <c r="AA8" s="65" t="s">
        <v>61</v>
      </c>
      <c r="AB8" s="33">
        <v>65.602919708029219</v>
      </c>
      <c r="AC8" s="33">
        <v>44.022857142857148</v>
      </c>
      <c r="AD8" s="33">
        <v>86.4</v>
      </c>
      <c r="AE8" s="33">
        <v>0</v>
      </c>
      <c r="AF8" s="33">
        <v>21.6</v>
      </c>
      <c r="AG8" s="33">
        <v>44.025296442687747</v>
      </c>
      <c r="AH8" s="33">
        <v>0</v>
      </c>
      <c r="AI8" s="33">
        <v>44.847421458209844</v>
      </c>
      <c r="AJ8" s="33">
        <v>0</v>
      </c>
      <c r="AL8" s="36">
        <f t="shared" si="2"/>
        <v>306.49849475178394</v>
      </c>
      <c r="AN8" s="36">
        <f t="shared" si="3"/>
        <v>0</v>
      </c>
    </row>
    <row r="9" spans="1:40" x14ac:dyDescent="0.25">
      <c r="B9" s="37" t="s">
        <v>43</v>
      </c>
      <c r="C9" s="38" t="s">
        <v>46</v>
      </c>
      <c r="D9" s="38" t="s">
        <v>27</v>
      </c>
      <c r="E9" s="39"/>
      <c r="F9" s="31"/>
      <c r="G9" s="32"/>
      <c r="I9" s="33">
        <v>0</v>
      </c>
      <c r="J9" s="33">
        <v>2186.7639902676406</v>
      </c>
      <c r="K9" s="33">
        <v>1467.4285714285716</v>
      </c>
      <c r="L9" s="33">
        <v>0</v>
      </c>
      <c r="M9" s="33">
        <v>2880.0000000000005</v>
      </c>
      <c r="N9" s="33">
        <v>0</v>
      </c>
      <c r="O9" s="33">
        <v>0</v>
      </c>
      <c r="P9" s="33">
        <v>0</v>
      </c>
      <c r="Q9" s="33">
        <v>720.00000000000011</v>
      </c>
      <c r="R9" s="33">
        <v>0</v>
      </c>
      <c r="S9" s="33">
        <v>1467.509881422925</v>
      </c>
      <c r="T9" s="33">
        <v>0</v>
      </c>
      <c r="U9" s="33">
        <v>1494.9140486069948</v>
      </c>
      <c r="V9" s="33">
        <v>0</v>
      </c>
      <c r="X9" s="40">
        <f t="shared" si="0"/>
        <v>10216.616491726134</v>
      </c>
      <c r="Z9" s="40">
        <f t="shared" si="1"/>
        <v>-10216.616491726134</v>
      </c>
      <c r="AA9" s="65" t="s">
        <v>62</v>
      </c>
      <c r="AB9" s="33">
        <v>2186.7639902676406</v>
      </c>
      <c r="AC9" s="33">
        <v>1467.4285714285716</v>
      </c>
      <c r="AD9" s="33">
        <v>2880.0000000000005</v>
      </c>
      <c r="AE9" s="33">
        <v>0</v>
      </c>
      <c r="AF9" s="33">
        <v>720.00000000000011</v>
      </c>
      <c r="AG9" s="33">
        <v>1467.509881422925</v>
      </c>
      <c r="AH9" s="33">
        <v>0</v>
      </c>
      <c r="AI9" s="33">
        <v>1494.9140486069948</v>
      </c>
      <c r="AJ9" s="33">
        <v>0</v>
      </c>
      <c r="AL9" s="36">
        <f t="shared" si="2"/>
        <v>10216.616491726134</v>
      </c>
      <c r="AN9" s="36">
        <f t="shared" si="3"/>
        <v>0</v>
      </c>
    </row>
    <row r="10" spans="1:40" x14ac:dyDescent="0.25">
      <c r="B10" s="37" t="s">
        <v>41</v>
      </c>
      <c r="C10" s="38" t="s">
        <v>42</v>
      </c>
      <c r="D10" s="38" t="s">
        <v>28</v>
      </c>
      <c r="E10" s="39"/>
      <c r="F10" s="31"/>
      <c r="G10" s="32"/>
      <c r="I10" s="33">
        <v>0</v>
      </c>
      <c r="J10" s="33">
        <v>65.602919708029219</v>
      </c>
      <c r="K10" s="33">
        <v>44.022857142857148</v>
      </c>
      <c r="L10" s="33">
        <v>0</v>
      </c>
      <c r="M10" s="33">
        <v>86.4</v>
      </c>
      <c r="N10" s="33">
        <v>0</v>
      </c>
      <c r="O10" s="33">
        <v>0</v>
      </c>
      <c r="P10" s="33">
        <v>0</v>
      </c>
      <c r="Q10" s="33">
        <v>21.6</v>
      </c>
      <c r="R10" s="33">
        <v>0</v>
      </c>
      <c r="S10" s="33">
        <v>44.025296442687747</v>
      </c>
      <c r="T10" s="33">
        <v>0</v>
      </c>
      <c r="U10" s="33">
        <v>44.847421458209844</v>
      </c>
      <c r="V10" s="33">
        <v>0</v>
      </c>
      <c r="X10" s="40">
        <f t="shared" si="0"/>
        <v>306.49849475178394</v>
      </c>
      <c r="Z10" s="40">
        <f t="shared" si="1"/>
        <v>-306.49849475178394</v>
      </c>
      <c r="AA10" s="65" t="s">
        <v>63</v>
      </c>
      <c r="AB10" s="33">
        <v>65.602919708029219</v>
      </c>
      <c r="AC10" s="33">
        <v>44.022857142857148</v>
      </c>
      <c r="AD10" s="33">
        <v>86.4</v>
      </c>
      <c r="AE10" s="33">
        <v>0</v>
      </c>
      <c r="AF10" s="33">
        <v>21.6</v>
      </c>
      <c r="AG10" s="33">
        <v>44.025296442687747</v>
      </c>
      <c r="AH10" s="33">
        <v>0</v>
      </c>
      <c r="AI10" s="33">
        <v>44.847421458209844</v>
      </c>
      <c r="AJ10" s="33">
        <v>0</v>
      </c>
      <c r="AL10" s="36">
        <f t="shared" si="2"/>
        <v>306.49849475178394</v>
      </c>
      <c r="AN10" s="36">
        <f t="shared" si="3"/>
        <v>0</v>
      </c>
    </row>
    <row r="11" spans="1:40" ht="8.25" customHeight="1" x14ac:dyDescent="0.25">
      <c r="B11" s="37"/>
      <c r="C11" s="38"/>
      <c r="D11" s="38"/>
      <c r="E11" s="39"/>
      <c r="F11" s="31"/>
      <c r="G11" s="32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X11" s="40">
        <f t="shared" si="0"/>
        <v>0</v>
      </c>
      <c r="Z11" s="40">
        <f t="shared" si="1"/>
        <v>0</v>
      </c>
      <c r="AA11" s="65"/>
      <c r="AB11" s="33"/>
      <c r="AC11" s="33"/>
      <c r="AD11" s="33"/>
      <c r="AE11" s="33"/>
      <c r="AF11" s="33"/>
      <c r="AG11" s="33"/>
      <c r="AH11" s="33"/>
      <c r="AI11" s="33"/>
      <c r="AJ11" s="33"/>
      <c r="AL11" s="36">
        <f t="shared" si="2"/>
        <v>0</v>
      </c>
      <c r="AN11" s="36">
        <f t="shared" si="3"/>
        <v>0</v>
      </c>
    </row>
    <row r="12" spans="1:40" ht="15" customHeight="1" x14ac:dyDescent="0.25">
      <c r="B12" s="27">
        <v>2</v>
      </c>
      <c r="C12" s="28" t="s">
        <v>29</v>
      </c>
      <c r="D12" s="29" t="s">
        <v>27</v>
      </c>
      <c r="E12" s="30"/>
      <c r="F12" s="31"/>
      <c r="G12" s="32"/>
      <c r="I12" s="33">
        <v>23.438578329882677</v>
      </c>
      <c r="J12" s="33">
        <v>145.26945338592435</v>
      </c>
      <c r="K12" s="33">
        <v>174.47619047619048</v>
      </c>
      <c r="L12" s="33">
        <v>0</v>
      </c>
      <c r="M12" s="33">
        <v>6.6666666666666696</v>
      </c>
      <c r="N12" s="33">
        <v>13.534226190476176</v>
      </c>
      <c r="O12" s="33">
        <v>3.3200531208499333</v>
      </c>
      <c r="P12" s="33">
        <v>3.4285714285714288</v>
      </c>
      <c r="Q12" s="33">
        <v>10.010373443983408</v>
      </c>
      <c r="R12" s="33">
        <v>3.3333333333333348</v>
      </c>
      <c r="S12" s="33">
        <v>6.7687876713039259</v>
      </c>
      <c r="T12" s="33">
        <v>0</v>
      </c>
      <c r="U12" s="33">
        <v>6.6460055096418671</v>
      </c>
      <c r="V12" s="33">
        <v>0</v>
      </c>
      <c r="X12" s="41">
        <f t="shared" si="0"/>
        <v>396.89223955682428</v>
      </c>
      <c r="Y12" s="18"/>
      <c r="Z12" s="35">
        <f t="shared" si="1"/>
        <v>-396.89223955682428</v>
      </c>
      <c r="AA12" s="65"/>
      <c r="AB12" s="33">
        <v>168.70803171580704</v>
      </c>
      <c r="AC12" s="33">
        <v>174.47619047619048</v>
      </c>
      <c r="AD12" s="33">
        <v>6.6666666666666696</v>
      </c>
      <c r="AE12" s="33">
        <v>13.534226190476176</v>
      </c>
      <c r="AF12" s="33">
        <v>16.758997993404769</v>
      </c>
      <c r="AG12" s="33">
        <v>10.102121004637262</v>
      </c>
      <c r="AH12" s="33">
        <v>0</v>
      </c>
      <c r="AI12" s="33">
        <v>6.6460055096418671</v>
      </c>
      <c r="AJ12" s="33">
        <v>0</v>
      </c>
      <c r="AL12" s="36">
        <f t="shared" si="2"/>
        <v>396.89223955682428</v>
      </c>
      <c r="AM12" s="20"/>
      <c r="AN12" s="36">
        <f t="shared" si="3"/>
        <v>0</v>
      </c>
    </row>
    <row r="13" spans="1:40" x14ac:dyDescent="0.25">
      <c r="B13" s="37" t="s">
        <v>43</v>
      </c>
      <c r="C13" s="38" t="s">
        <v>50</v>
      </c>
      <c r="D13" s="38" t="s">
        <v>27</v>
      </c>
      <c r="E13" s="42"/>
      <c r="F13" s="31"/>
      <c r="G13" s="32"/>
      <c r="H13" s="40">
        <f>SUM(AB13:AJ14)</f>
        <v>496.11529944603029</v>
      </c>
      <c r="I13" s="33">
        <v>23.438578329882677</v>
      </c>
      <c r="J13" s="33">
        <v>145.26945338592435</v>
      </c>
      <c r="K13" s="33">
        <v>174.47619047619048</v>
      </c>
      <c r="L13" s="33">
        <v>0</v>
      </c>
      <c r="M13" s="33">
        <v>6.6666666666666696</v>
      </c>
      <c r="N13" s="33">
        <v>13.534226190476176</v>
      </c>
      <c r="O13" s="33">
        <v>3.3200531208499333</v>
      </c>
      <c r="P13" s="33">
        <v>3.4285714285714288</v>
      </c>
      <c r="Q13" s="33">
        <v>10.010373443983408</v>
      </c>
      <c r="R13" s="33">
        <v>3.3333333333333348</v>
      </c>
      <c r="S13" s="33">
        <v>6.7687876713039259</v>
      </c>
      <c r="T13" s="33">
        <v>0</v>
      </c>
      <c r="U13" s="33">
        <v>6.6460055096418671</v>
      </c>
      <c r="V13" s="33">
        <v>0</v>
      </c>
      <c r="X13" s="40">
        <f t="shared" si="0"/>
        <v>396.89223955682428</v>
      </c>
      <c r="Z13" s="40">
        <f t="shared" si="1"/>
        <v>-396.89223955682428</v>
      </c>
      <c r="AA13" s="65" t="s">
        <v>64</v>
      </c>
      <c r="AB13" s="33">
        <v>168.70803171580704</v>
      </c>
      <c r="AC13" s="33">
        <v>174.47619047619048</v>
      </c>
      <c r="AD13" s="33">
        <v>6.6666666666666696</v>
      </c>
      <c r="AE13" s="33">
        <v>13.534226190476176</v>
      </c>
      <c r="AF13" s="33">
        <v>16.758997993404769</v>
      </c>
      <c r="AG13" s="33">
        <v>10.102121004637262</v>
      </c>
      <c r="AH13" s="33">
        <v>0</v>
      </c>
      <c r="AI13" s="33">
        <v>6.6460055096418671</v>
      </c>
      <c r="AJ13" s="33">
        <v>0</v>
      </c>
      <c r="AL13" s="36">
        <f t="shared" si="2"/>
        <v>396.89223955682428</v>
      </c>
      <c r="AN13" s="36">
        <f t="shared" si="3"/>
        <v>0</v>
      </c>
    </row>
    <row r="14" spans="1:40" x14ac:dyDescent="0.25">
      <c r="B14" s="37" t="s">
        <v>47</v>
      </c>
      <c r="C14" s="38" t="s">
        <v>48</v>
      </c>
      <c r="D14" s="38" t="s">
        <v>28</v>
      </c>
      <c r="E14" s="42"/>
      <c r="F14" s="31"/>
      <c r="G14" s="32"/>
      <c r="I14" s="33">
        <v>5.8596445824706693</v>
      </c>
      <c r="J14" s="33">
        <v>36.317363346481088</v>
      </c>
      <c r="K14" s="33">
        <v>43.61904761904762</v>
      </c>
      <c r="L14" s="33">
        <v>0</v>
      </c>
      <c r="M14" s="33">
        <v>1.6666666666666674</v>
      </c>
      <c r="N14" s="33">
        <v>3.3835565476190439</v>
      </c>
      <c r="O14" s="33">
        <v>0.83001328021248333</v>
      </c>
      <c r="P14" s="33">
        <v>0.85714285714285721</v>
      </c>
      <c r="Q14" s="33">
        <v>2.5025933609958519</v>
      </c>
      <c r="R14" s="33">
        <v>0.8333333333333337</v>
      </c>
      <c r="S14" s="33">
        <v>1.6921969178259815</v>
      </c>
      <c r="T14" s="33">
        <v>0</v>
      </c>
      <c r="U14" s="33">
        <v>1.6615013774104668</v>
      </c>
      <c r="V14" s="33">
        <v>0</v>
      </c>
      <c r="X14" s="40">
        <f t="shared" si="0"/>
        <v>99.22305988920607</v>
      </c>
      <c r="Z14" s="40">
        <f t="shared" si="1"/>
        <v>-99.22305988920607</v>
      </c>
      <c r="AA14" s="65" t="s">
        <v>65</v>
      </c>
      <c r="AB14" s="33">
        <v>42.17700792895176</v>
      </c>
      <c r="AC14" s="33">
        <v>43.61904761904762</v>
      </c>
      <c r="AD14" s="33">
        <v>1.6666666666666674</v>
      </c>
      <c r="AE14" s="33">
        <v>3.3835565476190439</v>
      </c>
      <c r="AF14" s="33">
        <v>4.1897494983511923</v>
      </c>
      <c r="AG14" s="33">
        <v>2.5255302511593154</v>
      </c>
      <c r="AH14" s="33">
        <v>0</v>
      </c>
      <c r="AI14" s="33">
        <v>1.6615013774104668</v>
      </c>
      <c r="AJ14" s="33">
        <v>0</v>
      </c>
      <c r="AL14" s="36">
        <f t="shared" si="2"/>
        <v>99.22305988920607</v>
      </c>
      <c r="AN14" s="36">
        <f t="shared" si="3"/>
        <v>0</v>
      </c>
    </row>
    <row r="15" spans="1:40" ht="8.25" customHeight="1" x14ac:dyDescent="0.25">
      <c r="B15" s="37"/>
      <c r="C15" s="38"/>
      <c r="D15" s="38"/>
      <c r="E15" s="39"/>
      <c r="F15" s="31"/>
      <c r="G15" s="32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X15" s="40">
        <f t="shared" si="0"/>
        <v>0</v>
      </c>
      <c r="Z15" s="40">
        <f t="shared" si="1"/>
        <v>0</v>
      </c>
      <c r="AA15" s="65"/>
      <c r="AB15" s="33"/>
      <c r="AC15" s="33"/>
      <c r="AD15" s="33"/>
      <c r="AE15" s="33"/>
      <c r="AF15" s="33"/>
      <c r="AG15" s="33"/>
      <c r="AH15" s="33"/>
      <c r="AI15" s="33"/>
      <c r="AJ15" s="33"/>
      <c r="AL15" s="43"/>
      <c r="AN15" s="36">
        <f t="shared" si="3"/>
        <v>0</v>
      </c>
    </row>
    <row r="16" spans="1:40" ht="15" customHeight="1" x14ac:dyDescent="0.25">
      <c r="B16" s="27">
        <v>3</v>
      </c>
      <c r="C16" s="28" t="s">
        <v>30</v>
      </c>
      <c r="D16" s="29" t="s">
        <v>27</v>
      </c>
      <c r="E16" s="30"/>
      <c r="F16" s="31"/>
      <c r="G16" s="32"/>
      <c r="I16" s="33">
        <v>10360.041407867495</v>
      </c>
      <c r="J16" s="33">
        <v>7270.5626331776739</v>
      </c>
      <c r="K16" s="33">
        <v>5978.6666666666652</v>
      </c>
      <c r="L16" s="33">
        <v>8970.615020338777</v>
      </c>
      <c r="M16" s="33">
        <v>5341.7142857142881</v>
      </c>
      <c r="N16" s="33">
        <v>3606.4285714285679</v>
      </c>
      <c r="O16" s="33">
        <v>3791.8998292544111</v>
      </c>
      <c r="P16" s="33">
        <v>1696</v>
      </c>
      <c r="Q16" s="33">
        <v>3320.0118553645543</v>
      </c>
      <c r="R16" s="33">
        <v>9931.4285714285761</v>
      </c>
      <c r="S16" s="33">
        <v>9802.5613893124937</v>
      </c>
      <c r="T16" s="33">
        <v>3527.0886075949429</v>
      </c>
      <c r="U16" s="33">
        <v>10435.330145775251</v>
      </c>
      <c r="V16" s="33">
        <v>8316.2220790378178</v>
      </c>
      <c r="X16" s="44">
        <f t="shared" si="0"/>
        <v>92348.571062961506</v>
      </c>
      <c r="Y16" s="18"/>
      <c r="Z16" s="35">
        <f t="shared" si="1"/>
        <v>-92348.571062961506</v>
      </c>
      <c r="AA16" s="65"/>
      <c r="AB16" s="33">
        <v>17630.604041045168</v>
      </c>
      <c r="AC16" s="33">
        <v>5978.6666666666652</v>
      </c>
      <c r="AD16" s="33">
        <v>14312.329306053065</v>
      </c>
      <c r="AE16" s="33">
        <v>3606.4285714285679</v>
      </c>
      <c r="AF16" s="33">
        <v>8807.9116846189645</v>
      </c>
      <c r="AG16" s="33">
        <v>19733.98996074107</v>
      </c>
      <c r="AH16" s="33">
        <v>3527.0886075949429</v>
      </c>
      <c r="AI16" s="33">
        <v>10435.330145775251</v>
      </c>
      <c r="AJ16" s="33">
        <v>8316.2220790378178</v>
      </c>
      <c r="AL16" s="36">
        <f>SUM(AB16:AJ16)</f>
        <v>92348.571062961506</v>
      </c>
      <c r="AM16" s="20"/>
      <c r="AN16" s="36">
        <f t="shared" si="3"/>
        <v>0</v>
      </c>
    </row>
    <row r="17" spans="2:40" x14ac:dyDescent="0.25">
      <c r="B17" s="37" t="s">
        <v>43</v>
      </c>
      <c r="C17" s="38" t="s">
        <v>46</v>
      </c>
      <c r="D17" s="38" t="s">
        <v>27</v>
      </c>
      <c r="E17" s="42"/>
      <c r="F17" s="31"/>
      <c r="G17" s="32"/>
      <c r="H17" s="40">
        <f>SUM(AB17:AJ18)</f>
        <v>94195.542484220758</v>
      </c>
      <c r="I17" s="33">
        <v>10360.041407867495</v>
      </c>
      <c r="J17" s="33">
        <v>7270.5626331776739</v>
      </c>
      <c r="K17" s="33">
        <v>5978.6666666666652</v>
      </c>
      <c r="L17" s="33">
        <v>8970.615020338777</v>
      </c>
      <c r="M17" s="33">
        <v>5341.7142857142881</v>
      </c>
      <c r="N17" s="33">
        <v>3606.4285714285679</v>
      </c>
      <c r="O17" s="33">
        <v>3791.8998292544111</v>
      </c>
      <c r="P17" s="33">
        <v>1696</v>
      </c>
      <c r="Q17" s="33">
        <v>3320.0118553645543</v>
      </c>
      <c r="R17" s="33">
        <v>9931.4285714285761</v>
      </c>
      <c r="S17" s="33">
        <v>9802.5613893124937</v>
      </c>
      <c r="T17" s="33">
        <v>3527.0886075949429</v>
      </c>
      <c r="U17" s="33">
        <v>10435.330145775251</v>
      </c>
      <c r="V17" s="33">
        <v>8316.2220790378178</v>
      </c>
      <c r="X17" s="40">
        <f t="shared" si="0"/>
        <v>92348.571062961506</v>
      </c>
      <c r="Z17" s="40">
        <f t="shared" si="1"/>
        <v>-92348.571062961506</v>
      </c>
      <c r="AA17" s="65" t="s">
        <v>62</v>
      </c>
      <c r="AB17" s="33">
        <v>17630.604041045168</v>
      </c>
      <c r="AC17" s="33">
        <v>5978.6666666666652</v>
      </c>
      <c r="AD17" s="33">
        <v>14312.329306053065</v>
      </c>
      <c r="AE17" s="33">
        <v>3606.4285714285679</v>
      </c>
      <c r="AF17" s="33">
        <v>8807.9116846189645</v>
      </c>
      <c r="AG17" s="33">
        <v>19733.98996074107</v>
      </c>
      <c r="AH17" s="33">
        <v>3527.0886075949429</v>
      </c>
      <c r="AI17" s="33">
        <v>10435.330145775251</v>
      </c>
      <c r="AJ17" s="33">
        <v>8316.2220790378178</v>
      </c>
      <c r="AL17" s="36">
        <f>SUM(AB17:AJ17)</f>
        <v>92348.571062961506</v>
      </c>
      <c r="AN17" s="36">
        <f t="shared" si="3"/>
        <v>0</v>
      </c>
    </row>
    <row r="18" spans="2:40" x14ac:dyDescent="0.25">
      <c r="B18" s="37" t="s">
        <v>43</v>
      </c>
      <c r="C18" s="45" t="s">
        <v>44</v>
      </c>
      <c r="D18" s="38" t="s">
        <v>28</v>
      </c>
      <c r="E18" s="39"/>
      <c r="F18" s="31"/>
      <c r="G18" s="32"/>
      <c r="I18" s="33">
        <v>207.20082815734989</v>
      </c>
      <c r="J18" s="33">
        <v>145.41125266355348</v>
      </c>
      <c r="K18" s="33">
        <v>119.57333333333331</v>
      </c>
      <c r="L18" s="33">
        <v>179.41230040677553</v>
      </c>
      <c r="M18" s="33">
        <v>106.83428571428577</v>
      </c>
      <c r="N18" s="33">
        <v>72.128571428571362</v>
      </c>
      <c r="O18" s="33">
        <v>75.83799658508822</v>
      </c>
      <c r="P18" s="33">
        <v>33.92</v>
      </c>
      <c r="Q18" s="33">
        <v>66.40023710729109</v>
      </c>
      <c r="R18" s="33">
        <v>198.62857142857152</v>
      </c>
      <c r="S18" s="33">
        <v>196.05122778624988</v>
      </c>
      <c r="T18" s="33">
        <v>70.541772151898854</v>
      </c>
      <c r="U18" s="33">
        <v>208.70660291550504</v>
      </c>
      <c r="V18" s="33">
        <v>166.32444158075637</v>
      </c>
      <c r="X18" s="40">
        <f t="shared" si="0"/>
        <v>1846.9714212592305</v>
      </c>
      <c r="Z18" s="40">
        <f t="shared" si="1"/>
        <v>-1846.9714212592305</v>
      </c>
      <c r="AA18" s="65" t="s">
        <v>66</v>
      </c>
      <c r="AB18" s="33">
        <v>352.61208082090337</v>
      </c>
      <c r="AC18" s="33">
        <v>119.57333333333331</v>
      </c>
      <c r="AD18" s="33">
        <v>286.24658612106128</v>
      </c>
      <c r="AE18" s="33">
        <v>72.128571428571362</v>
      </c>
      <c r="AF18" s="33">
        <v>176.15823369237933</v>
      </c>
      <c r="AG18" s="33">
        <v>394.6797992148214</v>
      </c>
      <c r="AH18" s="33">
        <v>70.541772151898854</v>
      </c>
      <c r="AI18" s="33">
        <v>208.70660291550504</v>
      </c>
      <c r="AJ18" s="33">
        <v>166.32444158075637</v>
      </c>
      <c r="AL18" s="36">
        <f>SUM(AB18:AJ18)</f>
        <v>1846.9714212592303</v>
      </c>
      <c r="AN18" s="36">
        <f t="shared" si="3"/>
        <v>0</v>
      </c>
    </row>
    <row r="19" spans="2:40" ht="8.25" customHeight="1" x14ac:dyDescent="0.25">
      <c r="B19" s="37"/>
      <c r="C19" s="38"/>
      <c r="D19" s="38"/>
      <c r="E19" s="39"/>
      <c r="F19" s="31"/>
      <c r="G19" s="32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X19" s="40">
        <f t="shared" si="0"/>
        <v>0</v>
      </c>
      <c r="Z19" s="40">
        <f t="shared" si="1"/>
        <v>0</v>
      </c>
      <c r="AA19" s="65"/>
      <c r="AB19" s="33"/>
      <c r="AC19" s="33"/>
      <c r="AD19" s="33"/>
      <c r="AE19" s="33"/>
      <c r="AF19" s="33"/>
      <c r="AG19" s="33"/>
      <c r="AH19" s="33"/>
      <c r="AI19" s="33"/>
      <c r="AJ19" s="33"/>
      <c r="AL19" s="43"/>
      <c r="AN19" s="36">
        <f t="shared" si="3"/>
        <v>0</v>
      </c>
    </row>
    <row r="20" spans="2:40" ht="15" customHeight="1" x14ac:dyDescent="0.25">
      <c r="B20" s="27">
        <v>4</v>
      </c>
      <c r="C20" s="28" t="s">
        <v>31</v>
      </c>
      <c r="D20" s="29" t="s">
        <v>27</v>
      </c>
      <c r="E20" s="30"/>
      <c r="F20" s="31"/>
      <c r="G20" s="32"/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0</v>
      </c>
      <c r="T20" s="33">
        <v>0</v>
      </c>
      <c r="U20" s="33">
        <v>0</v>
      </c>
      <c r="V20" s="33">
        <v>0</v>
      </c>
      <c r="X20" s="35">
        <f t="shared" si="0"/>
        <v>0</v>
      </c>
      <c r="Y20" s="18"/>
      <c r="Z20" s="35">
        <f t="shared" si="1"/>
        <v>0</v>
      </c>
      <c r="AA20" s="65"/>
      <c r="AB20" s="33">
        <v>0</v>
      </c>
      <c r="AC20" s="33">
        <v>0</v>
      </c>
      <c r="AD20" s="33">
        <v>0</v>
      </c>
      <c r="AE20" s="33">
        <v>0</v>
      </c>
      <c r="AF20" s="33">
        <v>0</v>
      </c>
      <c r="AG20" s="33">
        <v>0</v>
      </c>
      <c r="AH20" s="33">
        <v>0</v>
      </c>
      <c r="AI20" s="33">
        <v>0</v>
      </c>
      <c r="AJ20" s="33">
        <v>0</v>
      </c>
      <c r="AL20" s="36">
        <f>SUM(AB20:AJ20)</f>
        <v>0</v>
      </c>
      <c r="AM20" s="20"/>
      <c r="AN20" s="36">
        <f t="shared" si="3"/>
        <v>0</v>
      </c>
    </row>
    <row r="21" spans="2:40" x14ac:dyDescent="0.25">
      <c r="B21" s="46" t="s">
        <v>43</v>
      </c>
      <c r="C21" s="47" t="s">
        <v>49</v>
      </c>
      <c r="D21" s="38" t="s">
        <v>28</v>
      </c>
      <c r="E21" s="39"/>
      <c r="F21" s="31"/>
      <c r="G21" s="32"/>
      <c r="H21" s="40">
        <f>SUM(AB21:AJ23)</f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  <c r="V21" s="33">
        <v>0</v>
      </c>
      <c r="X21" s="40">
        <f t="shared" si="0"/>
        <v>0</v>
      </c>
      <c r="Z21" s="40">
        <f t="shared" si="1"/>
        <v>0</v>
      </c>
      <c r="AA21" s="65" t="s">
        <v>67</v>
      </c>
      <c r="AB21" s="33">
        <v>0</v>
      </c>
      <c r="AC21" s="33">
        <v>0</v>
      </c>
      <c r="AD21" s="33">
        <v>0</v>
      </c>
      <c r="AE21" s="33">
        <v>0</v>
      </c>
      <c r="AF21" s="33">
        <v>0</v>
      </c>
      <c r="AG21" s="33">
        <v>0</v>
      </c>
      <c r="AH21" s="33">
        <v>0</v>
      </c>
      <c r="AI21" s="33">
        <v>0</v>
      </c>
      <c r="AJ21" s="33">
        <v>0</v>
      </c>
      <c r="AL21" s="36">
        <f>SUM(AB21:AJ21)</f>
        <v>0</v>
      </c>
      <c r="AN21" s="36">
        <f t="shared" si="3"/>
        <v>0</v>
      </c>
    </row>
    <row r="22" spans="2:40" x14ac:dyDescent="0.25">
      <c r="B22" s="46" t="s">
        <v>43</v>
      </c>
      <c r="C22" s="47" t="s">
        <v>46</v>
      </c>
      <c r="D22" s="38" t="s">
        <v>27</v>
      </c>
      <c r="E22" s="39"/>
      <c r="F22" s="31"/>
      <c r="G22" s="32"/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X22" s="40">
        <f t="shared" si="0"/>
        <v>0</v>
      </c>
      <c r="Z22" s="40">
        <f t="shared" si="1"/>
        <v>0</v>
      </c>
      <c r="AA22" s="65" t="s">
        <v>68</v>
      </c>
      <c r="AB22" s="33">
        <v>0</v>
      </c>
      <c r="AC22" s="33">
        <v>0</v>
      </c>
      <c r="AD22" s="33">
        <v>0</v>
      </c>
      <c r="AE22" s="33">
        <v>0</v>
      </c>
      <c r="AF22" s="33">
        <v>0</v>
      </c>
      <c r="AG22" s="33">
        <v>0</v>
      </c>
      <c r="AH22" s="33">
        <v>0</v>
      </c>
      <c r="AI22" s="33">
        <v>0</v>
      </c>
      <c r="AJ22" s="33">
        <v>0</v>
      </c>
      <c r="AL22" s="36">
        <f>SUM(AB22:AJ22)</f>
        <v>0</v>
      </c>
      <c r="AN22" s="36">
        <f t="shared" si="3"/>
        <v>0</v>
      </c>
    </row>
    <row r="23" spans="2:40" x14ac:dyDescent="0.25">
      <c r="B23" s="37" t="s">
        <v>43</v>
      </c>
      <c r="C23" s="38" t="s">
        <v>45</v>
      </c>
      <c r="D23" s="38" t="s">
        <v>27</v>
      </c>
      <c r="E23" s="39"/>
      <c r="F23" s="31"/>
      <c r="G23" s="32"/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33">
        <v>0</v>
      </c>
      <c r="R23" s="33">
        <v>0</v>
      </c>
      <c r="S23" s="33">
        <v>0</v>
      </c>
      <c r="T23" s="33">
        <v>0</v>
      </c>
      <c r="U23" s="33">
        <v>0</v>
      </c>
      <c r="V23" s="33">
        <v>0</v>
      </c>
      <c r="X23" s="40">
        <f t="shared" si="0"/>
        <v>0</v>
      </c>
      <c r="Z23" s="40">
        <f t="shared" si="1"/>
        <v>0</v>
      </c>
      <c r="AA23" s="65" t="s">
        <v>70</v>
      </c>
      <c r="AB23" s="33">
        <v>0</v>
      </c>
      <c r="AC23" s="33">
        <v>0</v>
      </c>
      <c r="AD23" s="33">
        <v>0</v>
      </c>
      <c r="AE23" s="33">
        <v>0</v>
      </c>
      <c r="AF23" s="33">
        <v>0</v>
      </c>
      <c r="AG23" s="33">
        <v>0</v>
      </c>
      <c r="AH23" s="33">
        <v>0</v>
      </c>
      <c r="AI23" s="33">
        <v>0</v>
      </c>
      <c r="AJ23" s="33">
        <v>0</v>
      </c>
      <c r="AL23" s="36">
        <f>SUM(AB23:AJ23)</f>
        <v>0</v>
      </c>
      <c r="AN23" s="36">
        <f t="shared" si="3"/>
        <v>0</v>
      </c>
    </row>
    <row r="24" spans="2:40" ht="8.25" customHeight="1" x14ac:dyDescent="0.25">
      <c r="B24" s="37"/>
      <c r="C24" s="38"/>
      <c r="D24" s="38"/>
      <c r="E24" s="39"/>
      <c r="F24" s="31"/>
      <c r="G24" s="32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X24" s="40">
        <f t="shared" si="0"/>
        <v>0</v>
      </c>
      <c r="Z24" s="40">
        <f t="shared" si="1"/>
        <v>0</v>
      </c>
      <c r="AA24" s="65"/>
      <c r="AB24" s="33"/>
      <c r="AC24" s="33"/>
      <c r="AD24" s="33"/>
      <c r="AE24" s="33"/>
      <c r="AF24" s="33"/>
      <c r="AG24" s="33"/>
      <c r="AH24" s="33"/>
      <c r="AI24" s="33"/>
      <c r="AJ24" s="33"/>
      <c r="AL24" s="43"/>
      <c r="AN24" s="36">
        <f t="shared" si="3"/>
        <v>0</v>
      </c>
    </row>
    <row r="25" spans="2:40" ht="15.75" x14ac:dyDescent="0.25">
      <c r="B25" s="27">
        <v>5</v>
      </c>
      <c r="C25" s="28" t="s">
        <v>32</v>
      </c>
      <c r="D25" s="29" t="s">
        <v>27</v>
      </c>
      <c r="E25" s="30"/>
      <c r="F25" s="31"/>
      <c r="G25" s="32"/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X25" s="48">
        <f t="shared" si="0"/>
        <v>0</v>
      </c>
      <c r="Y25" s="18"/>
      <c r="Z25" s="35">
        <f t="shared" si="1"/>
        <v>0</v>
      </c>
      <c r="AA25" s="65"/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L25" s="36">
        <f>SUM(AB25:AJ25)</f>
        <v>0</v>
      </c>
      <c r="AM25" s="20"/>
      <c r="AN25" s="36">
        <f t="shared" si="3"/>
        <v>0</v>
      </c>
    </row>
    <row r="26" spans="2:40" ht="15.75" thickBot="1" x14ac:dyDescent="0.3">
      <c r="B26" s="49" t="s">
        <v>43</v>
      </c>
      <c r="C26" s="50" t="s">
        <v>51</v>
      </c>
      <c r="D26" s="50" t="s">
        <v>27</v>
      </c>
      <c r="E26" s="51"/>
      <c r="F26" s="52"/>
      <c r="G26" s="53"/>
      <c r="H26" s="40">
        <f>SUM(AB26:AJ26)</f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X26" s="40">
        <f t="shared" si="0"/>
        <v>0</v>
      </c>
      <c r="Z26" s="40">
        <f t="shared" si="1"/>
        <v>0</v>
      </c>
      <c r="AA26" s="65" t="s">
        <v>69</v>
      </c>
      <c r="AB26" s="33">
        <v>0</v>
      </c>
      <c r="AC26" s="33">
        <v>0</v>
      </c>
      <c r="AD26" s="33">
        <v>0</v>
      </c>
      <c r="AE26" s="33">
        <v>0</v>
      </c>
      <c r="AF26" s="33">
        <v>0</v>
      </c>
      <c r="AG26" s="33">
        <v>0</v>
      </c>
      <c r="AH26" s="33">
        <v>0</v>
      </c>
      <c r="AI26" s="33">
        <v>0</v>
      </c>
      <c r="AJ26" s="33">
        <v>0</v>
      </c>
      <c r="AL26" s="36">
        <f>SUM(AB26:AJ26)</f>
        <v>0</v>
      </c>
      <c r="AN26" s="36">
        <f t="shared" si="3"/>
        <v>0</v>
      </c>
    </row>
    <row r="27" spans="2:40" ht="15.75" thickBot="1" x14ac:dyDescent="0.3">
      <c r="B27" s="54"/>
      <c r="C27" s="55"/>
      <c r="D27" s="55"/>
      <c r="E27" s="55"/>
      <c r="F27" s="56" t="s">
        <v>25</v>
      </c>
      <c r="G27" s="57">
        <f>SUM(G8:G26)</f>
        <v>0</v>
      </c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AB27" s="58"/>
      <c r="AC27" s="58"/>
      <c r="AD27" s="58"/>
      <c r="AE27" s="58"/>
      <c r="AF27" s="58"/>
      <c r="AG27" s="58"/>
      <c r="AH27" s="58"/>
      <c r="AI27" s="58"/>
      <c r="AJ27" s="58"/>
    </row>
    <row r="28" spans="2:40" x14ac:dyDescent="0.25">
      <c r="AA28" s="65" t="s">
        <v>61</v>
      </c>
      <c r="AB28" s="66">
        <f>SUMIF($AA$8:$AA$26,$AA28,AB$8:AB$26)</f>
        <v>65.602919708029219</v>
      </c>
      <c r="AC28" s="66">
        <f t="shared" ref="AC28:AJ28" si="4">SUMIF($AA$8:$AA$26,$AA28,AC$8:AC$26)</f>
        <v>44.022857142857148</v>
      </c>
      <c r="AD28" s="66">
        <f t="shared" si="4"/>
        <v>86.4</v>
      </c>
      <c r="AE28" s="66">
        <f t="shared" si="4"/>
        <v>0</v>
      </c>
      <c r="AF28" s="66">
        <f t="shared" si="4"/>
        <v>21.6</v>
      </c>
      <c r="AG28" s="66">
        <f t="shared" si="4"/>
        <v>44.025296442687747</v>
      </c>
      <c r="AH28" s="66">
        <f t="shared" si="4"/>
        <v>0</v>
      </c>
      <c r="AI28" s="66">
        <f t="shared" si="4"/>
        <v>44.847421458209844</v>
      </c>
      <c r="AJ28" s="66">
        <f t="shared" si="4"/>
        <v>0</v>
      </c>
    </row>
    <row r="29" spans="2:40" x14ac:dyDescent="0.25">
      <c r="AA29" s="65" t="s">
        <v>62</v>
      </c>
      <c r="AB29" s="66">
        <f t="shared" ref="AB29:AJ37" si="5">SUMIF($AA$8:$AA$26,$AA29,AB$8:AB$26)</f>
        <v>19817.36803131281</v>
      </c>
      <c r="AC29" s="66">
        <f t="shared" si="5"/>
        <v>7446.0952380952367</v>
      </c>
      <c r="AD29" s="66">
        <f t="shared" si="5"/>
        <v>17192.329306053067</v>
      </c>
      <c r="AE29" s="66">
        <f t="shared" si="5"/>
        <v>3606.4285714285679</v>
      </c>
      <c r="AF29" s="66">
        <f t="shared" si="5"/>
        <v>9527.9116846189645</v>
      </c>
      <c r="AG29" s="66">
        <f t="shared" si="5"/>
        <v>21201.499842163994</v>
      </c>
      <c r="AH29" s="66">
        <f t="shared" si="5"/>
        <v>3527.0886075949429</v>
      </c>
      <c r="AI29" s="66">
        <f t="shared" si="5"/>
        <v>11930.244194382247</v>
      </c>
      <c r="AJ29" s="66">
        <f t="shared" si="5"/>
        <v>8316.2220790378178</v>
      </c>
    </row>
    <row r="30" spans="2:40" x14ac:dyDescent="0.25">
      <c r="H30" s="61">
        <f>SUM(H7:H29)</f>
        <v>105521.2712648965</v>
      </c>
      <c r="AA30" s="65" t="s">
        <v>63</v>
      </c>
      <c r="AB30" s="66">
        <f t="shared" si="5"/>
        <v>65.602919708029219</v>
      </c>
      <c r="AC30" s="66">
        <f t="shared" si="5"/>
        <v>44.022857142857148</v>
      </c>
      <c r="AD30" s="66">
        <f t="shared" si="5"/>
        <v>86.4</v>
      </c>
      <c r="AE30" s="66">
        <f t="shared" si="5"/>
        <v>0</v>
      </c>
      <c r="AF30" s="66">
        <f t="shared" si="5"/>
        <v>21.6</v>
      </c>
      <c r="AG30" s="66">
        <f t="shared" si="5"/>
        <v>44.025296442687747</v>
      </c>
      <c r="AH30" s="66">
        <f t="shared" si="5"/>
        <v>0</v>
      </c>
      <c r="AI30" s="66">
        <f t="shared" si="5"/>
        <v>44.847421458209844</v>
      </c>
      <c r="AJ30" s="66">
        <f t="shared" si="5"/>
        <v>0</v>
      </c>
    </row>
    <row r="31" spans="2:40" x14ac:dyDescent="0.25">
      <c r="AA31" s="65" t="s">
        <v>64</v>
      </c>
      <c r="AB31" s="66">
        <f t="shared" si="5"/>
        <v>168.70803171580704</v>
      </c>
      <c r="AC31" s="66">
        <f t="shared" si="5"/>
        <v>174.47619047619048</v>
      </c>
      <c r="AD31" s="66">
        <f t="shared" si="5"/>
        <v>6.6666666666666696</v>
      </c>
      <c r="AE31" s="66">
        <f t="shared" si="5"/>
        <v>13.534226190476176</v>
      </c>
      <c r="AF31" s="66">
        <f t="shared" si="5"/>
        <v>16.758997993404769</v>
      </c>
      <c r="AG31" s="66">
        <f t="shared" si="5"/>
        <v>10.102121004637262</v>
      </c>
      <c r="AH31" s="66">
        <f t="shared" si="5"/>
        <v>0</v>
      </c>
      <c r="AI31" s="66">
        <f t="shared" si="5"/>
        <v>6.6460055096418671</v>
      </c>
      <c r="AJ31" s="66">
        <f t="shared" si="5"/>
        <v>0</v>
      </c>
    </row>
    <row r="32" spans="2:40" x14ac:dyDescent="0.25">
      <c r="AA32" s="65" t="s">
        <v>65</v>
      </c>
      <c r="AB32" s="66">
        <f t="shared" si="5"/>
        <v>42.17700792895176</v>
      </c>
      <c r="AC32" s="66">
        <f t="shared" si="5"/>
        <v>43.61904761904762</v>
      </c>
      <c r="AD32" s="66">
        <f t="shared" si="5"/>
        <v>1.6666666666666674</v>
      </c>
      <c r="AE32" s="66">
        <f t="shared" si="5"/>
        <v>3.3835565476190439</v>
      </c>
      <c r="AF32" s="66">
        <f t="shared" si="5"/>
        <v>4.1897494983511923</v>
      </c>
      <c r="AG32" s="66">
        <f t="shared" si="5"/>
        <v>2.5255302511593154</v>
      </c>
      <c r="AH32" s="66">
        <f t="shared" si="5"/>
        <v>0</v>
      </c>
      <c r="AI32" s="66">
        <f t="shared" si="5"/>
        <v>1.6615013774104668</v>
      </c>
      <c r="AJ32" s="66">
        <f t="shared" si="5"/>
        <v>0</v>
      </c>
    </row>
    <row r="33" spans="27:36" x14ac:dyDescent="0.25">
      <c r="AA33" s="65" t="s">
        <v>66</v>
      </c>
      <c r="AB33" s="66">
        <f t="shared" si="5"/>
        <v>352.61208082090337</v>
      </c>
      <c r="AC33" s="66">
        <f t="shared" si="5"/>
        <v>119.57333333333331</v>
      </c>
      <c r="AD33" s="66">
        <f t="shared" si="5"/>
        <v>286.24658612106128</v>
      </c>
      <c r="AE33" s="66">
        <f t="shared" si="5"/>
        <v>72.128571428571362</v>
      </c>
      <c r="AF33" s="66">
        <f t="shared" si="5"/>
        <v>176.15823369237933</v>
      </c>
      <c r="AG33" s="66">
        <f t="shared" si="5"/>
        <v>394.6797992148214</v>
      </c>
      <c r="AH33" s="66">
        <f t="shared" si="5"/>
        <v>70.541772151898854</v>
      </c>
      <c r="AI33" s="66">
        <f t="shared" si="5"/>
        <v>208.70660291550504</v>
      </c>
      <c r="AJ33" s="66">
        <f t="shared" si="5"/>
        <v>166.32444158075637</v>
      </c>
    </row>
    <row r="34" spans="27:36" x14ac:dyDescent="0.25">
      <c r="AA34" s="65" t="s">
        <v>67</v>
      </c>
      <c r="AB34" s="66">
        <f t="shared" si="5"/>
        <v>0</v>
      </c>
      <c r="AC34" s="66">
        <f t="shared" si="5"/>
        <v>0</v>
      </c>
      <c r="AD34" s="66">
        <f t="shared" si="5"/>
        <v>0</v>
      </c>
      <c r="AE34" s="66">
        <f t="shared" si="5"/>
        <v>0</v>
      </c>
      <c r="AF34" s="66">
        <f t="shared" si="5"/>
        <v>0</v>
      </c>
      <c r="AG34" s="66">
        <f t="shared" si="5"/>
        <v>0</v>
      </c>
      <c r="AH34" s="66">
        <f t="shared" si="5"/>
        <v>0</v>
      </c>
      <c r="AI34" s="66">
        <f t="shared" si="5"/>
        <v>0</v>
      </c>
      <c r="AJ34" s="66">
        <f t="shared" si="5"/>
        <v>0</v>
      </c>
    </row>
    <row r="35" spans="27:36" x14ac:dyDescent="0.25">
      <c r="AA35" s="65" t="s">
        <v>68</v>
      </c>
      <c r="AB35" s="66">
        <f t="shared" si="5"/>
        <v>0</v>
      </c>
      <c r="AC35" s="66">
        <f t="shared" si="5"/>
        <v>0</v>
      </c>
      <c r="AD35" s="66">
        <f t="shared" si="5"/>
        <v>0</v>
      </c>
      <c r="AE35" s="66">
        <f t="shared" si="5"/>
        <v>0</v>
      </c>
      <c r="AF35" s="66">
        <f t="shared" si="5"/>
        <v>0</v>
      </c>
      <c r="AG35" s="66">
        <f t="shared" si="5"/>
        <v>0</v>
      </c>
      <c r="AH35" s="66">
        <f t="shared" si="5"/>
        <v>0</v>
      </c>
      <c r="AI35" s="66">
        <f t="shared" si="5"/>
        <v>0</v>
      </c>
      <c r="AJ35" s="66">
        <f t="shared" si="5"/>
        <v>0</v>
      </c>
    </row>
    <row r="36" spans="27:36" x14ac:dyDescent="0.25">
      <c r="AA36" s="65" t="s">
        <v>70</v>
      </c>
      <c r="AB36" s="66">
        <f t="shared" si="5"/>
        <v>0</v>
      </c>
      <c r="AC36" s="66">
        <f t="shared" si="5"/>
        <v>0</v>
      </c>
      <c r="AD36" s="66">
        <f t="shared" si="5"/>
        <v>0</v>
      </c>
      <c r="AE36" s="66">
        <f t="shared" si="5"/>
        <v>0</v>
      </c>
      <c r="AF36" s="66">
        <f t="shared" si="5"/>
        <v>0</v>
      </c>
      <c r="AG36" s="66">
        <f t="shared" si="5"/>
        <v>0</v>
      </c>
      <c r="AH36" s="66">
        <f t="shared" si="5"/>
        <v>0</v>
      </c>
      <c r="AI36" s="66">
        <f t="shared" si="5"/>
        <v>0</v>
      </c>
      <c r="AJ36" s="66">
        <f t="shared" si="5"/>
        <v>0</v>
      </c>
    </row>
    <row r="37" spans="27:36" x14ac:dyDescent="0.25">
      <c r="AA37" s="65" t="s">
        <v>69</v>
      </c>
      <c r="AB37" s="66">
        <f t="shared" si="5"/>
        <v>0</v>
      </c>
      <c r="AC37" s="66">
        <f t="shared" si="5"/>
        <v>0</v>
      </c>
      <c r="AD37" s="66">
        <f t="shared" si="5"/>
        <v>0</v>
      </c>
      <c r="AE37" s="66">
        <f t="shared" si="5"/>
        <v>0</v>
      </c>
      <c r="AF37" s="66">
        <f t="shared" si="5"/>
        <v>0</v>
      </c>
      <c r="AG37" s="66">
        <f t="shared" si="5"/>
        <v>0</v>
      </c>
      <c r="AH37" s="66">
        <f t="shared" si="5"/>
        <v>0</v>
      </c>
      <c r="AI37" s="66">
        <f t="shared" si="5"/>
        <v>0</v>
      </c>
      <c r="AJ37" s="66">
        <f t="shared" si="5"/>
        <v>0</v>
      </c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tabSelected="1" workbookViewId="0">
      <selection activeCell="L27" sqref="L27"/>
    </sheetView>
  </sheetViews>
  <sheetFormatPr defaultRowHeight="12" x14ac:dyDescent="0.2"/>
  <cols>
    <col min="1" max="1" width="10.28515625" style="59" bestFit="1" customWidth="1"/>
    <col min="2" max="11" width="9.28515625" style="59" customWidth="1"/>
    <col min="12" max="12" width="6.140625" style="59" customWidth="1"/>
    <col min="13" max="14" width="11.85546875" style="59" bestFit="1" customWidth="1"/>
    <col min="15" max="23" width="12.140625" style="59" bestFit="1" customWidth="1"/>
    <col min="24" max="16384" width="9.140625" style="59"/>
  </cols>
  <sheetData>
    <row r="1" spans="1:23" x14ac:dyDescent="0.2">
      <c r="A1" s="62" t="s">
        <v>0</v>
      </c>
      <c r="B1" s="62" t="s">
        <v>61</v>
      </c>
      <c r="C1" s="62" t="s">
        <v>62</v>
      </c>
      <c r="D1" s="62" t="s">
        <v>63</v>
      </c>
      <c r="E1" s="62" t="s">
        <v>64</v>
      </c>
      <c r="F1" s="62" t="s">
        <v>65</v>
      </c>
      <c r="G1" s="62" t="s">
        <v>66</v>
      </c>
      <c r="H1" s="62" t="s">
        <v>67</v>
      </c>
      <c r="I1" s="62" t="s">
        <v>68</v>
      </c>
      <c r="J1" s="62" t="s">
        <v>70</v>
      </c>
      <c r="K1" s="62" t="s">
        <v>69</v>
      </c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</row>
    <row r="2" spans="1:23" x14ac:dyDescent="0.2">
      <c r="A2" s="67" t="s">
        <v>1</v>
      </c>
      <c r="B2" s="68">
        <f ca="1">OFFSET('TRABALHOS INICIAIS 050GO'!$AF$28,COLUMN(A2)-1,ROW(B1)-1)</f>
        <v>21.6</v>
      </c>
      <c r="C2" s="68">
        <f ca="1">OFFSET('TRABALHOS INICIAIS 050GO'!$AF$28,COLUMN(B2)-1,ROW(C1)-1)</f>
        <v>2988.3229813664598</v>
      </c>
      <c r="D2" s="68">
        <f ca="1">OFFSET('TRABALHOS INICIAIS 050GO'!$AF$28,COLUMN(C2)-1,ROW(D1)-1)</f>
        <v>21.6</v>
      </c>
      <c r="E2" s="68">
        <f ca="1">OFFSET('TRABALHOS INICIAIS 050GO'!$AF$28,COLUMN(D2)-1,ROW(E1)-1)</f>
        <v>0</v>
      </c>
      <c r="F2" s="68">
        <f ca="1">OFFSET('TRABALHOS INICIAIS 050GO'!$AF$28,COLUMN(E2)-1,ROW(F1)-1)</f>
        <v>0</v>
      </c>
      <c r="G2" s="68">
        <f ca="1">OFFSET('TRABALHOS INICIAIS 050GO'!$AF$28,COLUMN(F2)-1,ROW(G1)-1)</f>
        <v>45.366459627329199</v>
      </c>
      <c r="H2" s="68">
        <f ca="1">OFFSET('TRABALHOS INICIAIS 050GO'!$AF$28,COLUMN(G2)-1,ROW(H1)-1)</f>
        <v>1760</v>
      </c>
      <c r="I2" s="68">
        <f ca="1">OFFSET('TRABALHOS INICIAIS 050GO'!$AF$28,COLUMN(H2)-1,ROW(I1)-1)</f>
        <v>8800</v>
      </c>
      <c r="J2" s="68">
        <f ca="1">OFFSET('TRABALHOS INICIAIS 050GO'!$AF$28,COLUMN(I2)-1,ROW(J1)-1)</f>
        <v>8800</v>
      </c>
      <c r="K2" s="68">
        <f ca="1">OFFSET('TRABALHOS INICIAIS 050GO'!$AF$28,COLUMN(J2)-1,ROW(K1)-1)</f>
        <v>0</v>
      </c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</row>
    <row r="3" spans="1:23" x14ac:dyDescent="0.2">
      <c r="A3" s="67" t="s">
        <v>2</v>
      </c>
      <c r="B3" s="68">
        <f ca="1">OFFSET('TRABALHOS INICIAIS 050GO'!$AF$28,COLUMN(A3)-1,ROW(B2)-1)</f>
        <v>0</v>
      </c>
      <c r="C3" s="68">
        <f ca="1">OFFSET('TRABALHOS INICIAIS 050GO'!$AF$28,COLUMN(B3)-1,ROW(C2)-1)</f>
        <v>1784.188034188034</v>
      </c>
      <c r="D3" s="68">
        <f ca="1">OFFSET('TRABALHOS INICIAIS 050GO'!$AF$28,COLUMN(C3)-1,ROW(D2)-1)</f>
        <v>0</v>
      </c>
      <c r="E3" s="68">
        <f ca="1">OFFSET('TRABALHOS INICIAIS 050GO'!$AF$28,COLUMN(D3)-1,ROW(E2)-1)</f>
        <v>0</v>
      </c>
      <c r="F3" s="68">
        <f ca="1">OFFSET('TRABALHOS INICIAIS 050GO'!$AF$28,COLUMN(E3)-1,ROW(F2)-1)</f>
        <v>0</v>
      </c>
      <c r="G3" s="68">
        <f ca="1">OFFSET('TRABALHOS INICIAIS 050GO'!$AF$28,COLUMN(F3)-1,ROW(G2)-1)</f>
        <v>35.683760683760681</v>
      </c>
      <c r="H3" s="68">
        <f ca="1">OFFSET('TRABALHOS INICIAIS 050GO'!$AF$28,COLUMN(G3)-1,ROW(H2)-1)</f>
        <v>6600</v>
      </c>
      <c r="I3" s="68">
        <f ca="1">OFFSET('TRABALHOS INICIAIS 050GO'!$AF$28,COLUMN(H3)-1,ROW(I2)-1)</f>
        <v>33000</v>
      </c>
      <c r="J3" s="68">
        <f ca="1">OFFSET('TRABALHOS INICIAIS 050GO'!$AF$28,COLUMN(I3)-1,ROW(J2)-1)</f>
        <v>33000</v>
      </c>
      <c r="K3" s="68">
        <f ca="1">OFFSET('TRABALHOS INICIAIS 050GO'!$AF$28,COLUMN(J3)-1,ROW(K2)-1)</f>
        <v>0</v>
      </c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</row>
    <row r="4" spans="1:23" x14ac:dyDescent="0.2">
      <c r="A4" s="67" t="s">
        <v>3</v>
      </c>
      <c r="B4" s="68">
        <f ca="1">OFFSET('TRABALHOS INICIAIS 050GO'!$AF$28,COLUMN(A4)-1,ROW(B3)-1)</f>
        <v>0</v>
      </c>
      <c r="C4" s="68">
        <f ca="1">OFFSET('TRABALHOS INICIAIS 050GO'!$AF$28,COLUMN(B4)-1,ROW(C3)-1)</f>
        <v>164.57142857142858</v>
      </c>
      <c r="D4" s="68">
        <f ca="1">OFFSET('TRABALHOS INICIAIS 050GO'!$AF$28,COLUMN(C4)-1,ROW(D3)-1)</f>
        <v>0</v>
      </c>
      <c r="E4" s="68">
        <f ca="1">OFFSET('TRABALHOS INICIAIS 050GO'!$AF$28,COLUMN(D4)-1,ROW(E3)-1)</f>
        <v>0</v>
      </c>
      <c r="F4" s="68">
        <f ca="1">OFFSET('TRABALHOS INICIAIS 050GO'!$AF$28,COLUMN(E4)-1,ROW(F3)-1)</f>
        <v>0</v>
      </c>
      <c r="G4" s="68">
        <f ca="1">OFFSET('TRABALHOS INICIAIS 050GO'!$AF$28,COLUMN(F4)-1,ROW(G3)-1)</f>
        <v>3.2914285714285718</v>
      </c>
      <c r="H4" s="68">
        <f ca="1">OFFSET('TRABALHOS INICIAIS 050GO'!$AF$28,COLUMN(G4)-1,ROW(H3)-1)</f>
        <v>1760</v>
      </c>
      <c r="I4" s="68">
        <f ca="1">OFFSET('TRABALHOS INICIAIS 050GO'!$AF$28,COLUMN(H4)-1,ROW(I3)-1)</f>
        <v>8800</v>
      </c>
      <c r="J4" s="68">
        <f ca="1">OFFSET('TRABALHOS INICIAIS 050GO'!$AF$28,COLUMN(I4)-1,ROW(J3)-1)</f>
        <v>8800</v>
      </c>
      <c r="K4" s="68">
        <f ca="1">OFFSET('TRABALHOS INICIAIS 050GO'!$AF$28,COLUMN(J4)-1,ROW(K3)-1)</f>
        <v>0</v>
      </c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x14ac:dyDescent="0.2">
      <c r="A5" s="67" t="s">
        <v>4</v>
      </c>
      <c r="B5" s="68">
        <f ca="1">OFFSET('TRABALHOS INICIAIS 050GO'!$AF$28,COLUMN(A5)-1,ROW(B4)-1)</f>
        <v>0</v>
      </c>
      <c r="C5" s="68">
        <f ca="1">OFFSET('TRABALHOS INICIAIS 050GO'!$AF$28,COLUMN(B5)-1,ROW(C4)-1)</f>
        <v>2634.62313445579</v>
      </c>
      <c r="D5" s="68">
        <f ca="1">OFFSET('TRABALHOS INICIAIS 050GO'!$AF$28,COLUMN(C5)-1,ROW(D4)-1)</f>
        <v>0</v>
      </c>
      <c r="E5" s="68">
        <f ca="1">OFFSET('TRABALHOS INICIAIS 050GO'!$AF$28,COLUMN(D5)-1,ROW(E4)-1)</f>
        <v>0</v>
      </c>
      <c r="F5" s="68">
        <f ca="1">OFFSET('TRABALHOS INICIAIS 050GO'!$AF$28,COLUMN(E5)-1,ROW(F4)-1)</f>
        <v>0</v>
      </c>
      <c r="G5" s="68">
        <f ca="1">OFFSET('TRABALHOS INICIAIS 050GO'!$AF$28,COLUMN(F5)-1,ROW(G4)-1)</f>
        <v>52.6924626891158</v>
      </c>
      <c r="H5" s="68">
        <f ca="1">OFFSET('TRABALHOS INICIAIS 050GO'!$AF$28,COLUMN(G5)-1,ROW(H4)-1)</f>
        <v>12760</v>
      </c>
      <c r="I5" s="68">
        <f ca="1">OFFSET('TRABALHOS INICIAIS 050GO'!$AF$28,COLUMN(H5)-1,ROW(I4)-1)</f>
        <v>63800</v>
      </c>
      <c r="J5" s="68">
        <f ca="1">OFFSET('TRABALHOS INICIAIS 050GO'!$AF$28,COLUMN(I5)-1,ROW(J4)-1)</f>
        <v>63800</v>
      </c>
      <c r="K5" s="68">
        <f ca="1">OFFSET('TRABALHOS INICIAIS 050GO'!$AF$28,COLUMN(J5)-1,ROW(K4)-1)</f>
        <v>0</v>
      </c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</row>
    <row r="6" spans="1:23" x14ac:dyDescent="0.2">
      <c r="A6" s="67" t="s">
        <v>5</v>
      </c>
      <c r="B6" s="68">
        <f ca="1">OFFSET('TRABALHOS INICIAIS 050GO'!$AF$28,COLUMN(A6)-1,ROW(B5)-1)</f>
        <v>0</v>
      </c>
      <c r="C6" s="68">
        <f ca="1">OFFSET('TRABALHOS INICIAIS 050GO'!$AF$28,COLUMN(B6)-1,ROW(C5)-1)</f>
        <v>245.76485461441212</v>
      </c>
      <c r="D6" s="68">
        <f ca="1">OFFSET('TRABALHOS INICIAIS 050GO'!$AF$28,COLUMN(C6)-1,ROW(D5)-1)</f>
        <v>0</v>
      </c>
      <c r="E6" s="68">
        <f ca="1">OFFSET('TRABALHOS INICIAIS 050GO'!$AF$28,COLUMN(D6)-1,ROW(E5)-1)</f>
        <v>0</v>
      </c>
      <c r="F6" s="68">
        <f ca="1">OFFSET('TRABALHOS INICIAIS 050GO'!$AF$28,COLUMN(E6)-1,ROW(F5)-1)</f>
        <v>0</v>
      </c>
      <c r="G6" s="68">
        <f ca="1">OFFSET('TRABALHOS INICIAIS 050GO'!$AF$28,COLUMN(F6)-1,ROW(G5)-1)</f>
        <v>4.9152970922882426</v>
      </c>
      <c r="H6" s="68">
        <f ca="1">OFFSET('TRABALHOS INICIAIS 050GO'!$AF$28,COLUMN(G6)-1,ROW(H5)-1)</f>
        <v>3960</v>
      </c>
      <c r="I6" s="68">
        <f ca="1">OFFSET('TRABALHOS INICIAIS 050GO'!$AF$28,COLUMN(H6)-1,ROW(I5)-1)</f>
        <v>19800</v>
      </c>
      <c r="J6" s="68">
        <f ca="1">OFFSET('TRABALHOS INICIAIS 050GO'!$AF$28,COLUMN(I6)-1,ROW(J5)-1)</f>
        <v>19800</v>
      </c>
      <c r="K6" s="68">
        <f ca="1">OFFSET('TRABALHOS INICIAIS 050GO'!$AF$28,COLUMN(J6)-1,ROW(K5)-1)</f>
        <v>0</v>
      </c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</row>
    <row r="7" spans="1:23" x14ac:dyDescent="0.2">
      <c r="A7" s="67" t="s">
        <v>6</v>
      </c>
      <c r="B7" s="68">
        <f ca="1">OFFSET('TRABALHOS INICIAIS 050GO'!$AF$28,COLUMN(A7)-1,ROW(B6)-1)</f>
        <v>21.6</v>
      </c>
      <c r="C7" s="68">
        <f ca="1">OFFSET('TRABALHOS INICIAIS 050GO'!$AF$28,COLUMN(B7)-1,ROW(C6)-1)</f>
        <v>10260.804483482403</v>
      </c>
      <c r="D7" s="68">
        <f ca="1">OFFSET('TRABALHOS INICIAIS 050GO'!$AF$28,COLUMN(C7)-1,ROW(D6)-1)</f>
        <v>21.6</v>
      </c>
      <c r="E7" s="68">
        <f ca="1">OFFSET('TRABALHOS INICIAIS 050GO'!$AF$28,COLUMN(D7)-1,ROW(E6)-1)</f>
        <v>0</v>
      </c>
      <c r="F7" s="68">
        <f ca="1">OFFSET('TRABALHOS INICIAIS 050GO'!$AF$28,COLUMN(E7)-1,ROW(F6)-1)</f>
        <v>0</v>
      </c>
      <c r="G7" s="68">
        <f ca="1">OFFSET('TRABALHOS INICIAIS 050GO'!$AF$28,COLUMN(F7)-1,ROW(G6)-1)</f>
        <v>190.81608966964808</v>
      </c>
      <c r="H7" s="68">
        <f ca="1">OFFSET('TRABALHOS INICIAIS 050GO'!$AF$28,COLUMN(G7)-1,ROW(H6)-1)</f>
        <v>17160</v>
      </c>
      <c r="I7" s="68">
        <f ca="1">OFFSET('TRABALHOS INICIAIS 050GO'!$AF$28,COLUMN(H7)-1,ROW(I6)-1)</f>
        <v>85800</v>
      </c>
      <c r="J7" s="68">
        <f ca="1">OFFSET('TRABALHOS INICIAIS 050GO'!$AF$28,COLUMN(I7)-1,ROW(J6)-1)</f>
        <v>85800</v>
      </c>
      <c r="K7" s="68">
        <f ca="1">OFFSET('TRABALHOS INICIAIS 050GO'!$AF$28,COLUMN(J7)-1,ROW(K6)-1)</f>
        <v>0</v>
      </c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</row>
    <row r="8" spans="1:23" x14ac:dyDescent="0.2">
      <c r="A8" s="67" t="s">
        <v>7</v>
      </c>
      <c r="B8" s="68">
        <f ca="1">OFFSET('TRABALHOS INICIAIS 050GO'!$AF$28,COLUMN(A8)-1,ROW(B7)-1)</f>
        <v>21.6</v>
      </c>
      <c r="C8" s="68">
        <f ca="1">OFFSET('TRABALHOS INICIAIS 050GO'!$AF$28,COLUMN(B8)-1,ROW(C7)-1)</f>
        <v>4044.1118669690359</v>
      </c>
      <c r="D8" s="68">
        <f ca="1">OFFSET('TRABALHOS INICIAIS 050GO'!$AF$28,COLUMN(C8)-1,ROW(D7)-1)</f>
        <v>21.6</v>
      </c>
      <c r="E8" s="68">
        <f ca="1">OFFSET('TRABALHOS INICIAIS 050GO'!$AF$28,COLUMN(D8)-1,ROW(E7)-1)</f>
        <v>0</v>
      </c>
      <c r="F8" s="68">
        <f ca="1">OFFSET('TRABALHOS INICIAIS 050GO'!$AF$28,COLUMN(E8)-1,ROW(F7)-1)</f>
        <v>0</v>
      </c>
      <c r="G8" s="68">
        <f ca="1">OFFSET('TRABALHOS INICIAIS 050GO'!$AF$28,COLUMN(F8)-1,ROW(G7)-1)</f>
        <v>66.482237339380717</v>
      </c>
      <c r="H8" s="68">
        <f ca="1">OFFSET('TRABALHOS INICIAIS 050GO'!$AF$28,COLUMN(G8)-1,ROW(H7)-1)</f>
        <v>880</v>
      </c>
      <c r="I8" s="68">
        <f ca="1">OFFSET('TRABALHOS INICIAIS 050GO'!$AF$28,COLUMN(H8)-1,ROW(I7)-1)</f>
        <v>4400</v>
      </c>
      <c r="J8" s="68">
        <f ca="1">OFFSET('TRABALHOS INICIAIS 050GO'!$AF$28,COLUMN(I8)-1,ROW(J7)-1)</f>
        <v>4400</v>
      </c>
      <c r="K8" s="68">
        <f ca="1">OFFSET('TRABALHOS INICIAIS 050GO'!$AF$28,COLUMN(J8)-1,ROW(K7)-1)</f>
        <v>0</v>
      </c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</row>
    <row r="9" spans="1:23" x14ac:dyDescent="0.2">
      <c r="A9" s="67" t="s">
        <v>8</v>
      </c>
      <c r="B9" s="68">
        <f ca="1">OFFSET('TRABALHOS INICIAIS 050GO'!$AF$28,COLUMN(A9)-1,ROW(B8)-1)</f>
        <v>345.59999999999997</v>
      </c>
      <c r="C9" s="68">
        <f ca="1">OFFSET('TRABALHOS INICIAIS 050GO'!$AF$28,COLUMN(B9)-1,ROW(C8)-1)</f>
        <v>40150.857142857138</v>
      </c>
      <c r="D9" s="68">
        <f ca="1">OFFSET('TRABALHOS INICIAIS 050GO'!$AF$28,COLUMN(C9)-1,ROW(D8)-1)</f>
        <v>345.59999999999997</v>
      </c>
      <c r="E9" s="68">
        <f ca="1">OFFSET('TRABALHOS INICIAIS 050GO'!$AF$28,COLUMN(D9)-1,ROW(E8)-1)</f>
        <v>102.09523809523806</v>
      </c>
      <c r="F9" s="68">
        <f ca="1">OFFSET('TRABALHOS INICIAIS 050GO'!$AF$28,COLUMN(E9)-1,ROW(F8)-1)</f>
        <v>25.523809523809515</v>
      </c>
      <c r="G9" s="68">
        <f ca="1">OFFSET('TRABALHOS INICIAIS 050GO'!$AF$28,COLUMN(F9)-1,ROW(G8)-1)</f>
        <v>572.61714285714277</v>
      </c>
      <c r="H9" s="68">
        <f ca="1">OFFSET('TRABALHOS INICIAIS 050GO'!$AF$28,COLUMN(G9)-1,ROW(H8)-1)</f>
        <v>13200</v>
      </c>
      <c r="I9" s="68">
        <f ca="1">OFFSET('TRABALHOS INICIAIS 050GO'!$AF$28,COLUMN(H9)-1,ROW(I8)-1)</f>
        <v>66000</v>
      </c>
      <c r="J9" s="68">
        <f ca="1">OFFSET('TRABALHOS INICIAIS 050GO'!$AF$28,COLUMN(I9)-1,ROW(J8)-1)</f>
        <v>66000</v>
      </c>
      <c r="K9" s="68">
        <f ca="1">OFFSET('TRABALHOS INICIAIS 050GO'!$AF$28,COLUMN(J9)-1,ROW(K8)-1)</f>
        <v>0</v>
      </c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</row>
    <row r="10" spans="1:23" x14ac:dyDescent="0.2">
      <c r="A10" s="67" t="s">
        <v>9</v>
      </c>
      <c r="B10" s="68">
        <f ca="1">OFFSET('TRABALHOS INICIAIS 050GO'!$AF$28,COLUMN(A10)-1,ROW(B9)-1)</f>
        <v>151.20000000000002</v>
      </c>
      <c r="C10" s="68">
        <f ca="1">OFFSET('TRABALHOS INICIAIS 050GO'!$AF$28,COLUMN(B10)-1,ROW(C9)-1)</f>
        <v>19715.470383275275</v>
      </c>
      <c r="D10" s="68">
        <f ca="1">OFFSET('TRABALHOS INICIAIS 050GO'!$AF$28,COLUMN(C10)-1,ROW(D9)-1)</f>
        <v>151.20000000000002</v>
      </c>
      <c r="E10" s="68">
        <f ca="1">OFFSET('TRABALHOS INICIAIS 050GO'!$AF$28,COLUMN(D10)-1,ROW(E9)-1)</f>
        <v>64.827719705768544</v>
      </c>
      <c r="F10" s="68">
        <f ca="1">OFFSET('TRABALHOS INICIAIS 050GO'!$AF$28,COLUMN(E10)-1,ROW(F9)-1)</f>
        <v>16.206929926442136</v>
      </c>
      <c r="G10" s="68">
        <f ca="1">OFFSET('TRABALHOS INICIAIS 050GO'!$AF$28,COLUMN(F10)-1,ROW(G9)-1)</f>
        <v>293.50940766550548</v>
      </c>
      <c r="H10" s="68">
        <f ca="1">OFFSET('TRABALHOS INICIAIS 050GO'!$AF$28,COLUMN(G10)-1,ROW(H9)-1)</f>
        <v>0</v>
      </c>
      <c r="I10" s="68">
        <f ca="1">OFFSET('TRABALHOS INICIAIS 050GO'!$AF$28,COLUMN(H10)-1,ROW(I9)-1)</f>
        <v>0</v>
      </c>
      <c r="J10" s="68">
        <f ca="1">OFFSET('TRABALHOS INICIAIS 050GO'!$AF$28,COLUMN(I10)-1,ROW(J9)-1)</f>
        <v>0</v>
      </c>
      <c r="K10" s="68">
        <f ca="1">OFFSET('TRABALHOS INICIAIS 050GO'!$AF$28,COLUMN(J10)-1,ROW(K9)-1)</f>
        <v>0</v>
      </c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</row>
    <row r="11" spans="1:23" x14ac:dyDescent="0.2">
      <c r="A11" s="67" t="s">
        <v>10</v>
      </c>
      <c r="B11" s="68">
        <f ca="1">OFFSET('TRABALHOS INICIAIS 050GO'!$AF$28,COLUMN(A11)-1,ROW(B10)-1)</f>
        <v>0</v>
      </c>
      <c r="C11" s="68">
        <f ca="1">OFFSET('TRABALHOS INICIAIS 050GO'!$AF$28,COLUMN(B11)-1,ROW(C10)-1)</f>
        <v>1145.9293394777264</v>
      </c>
      <c r="D11" s="68">
        <f ca="1">OFFSET('TRABALHOS INICIAIS 050GO'!$AF$28,COLUMN(C11)-1,ROW(D10)-1)</f>
        <v>0</v>
      </c>
      <c r="E11" s="68">
        <f ca="1">OFFSET('TRABALHOS INICIAIS 050GO'!$AF$28,COLUMN(D11)-1,ROW(E10)-1)</f>
        <v>0</v>
      </c>
      <c r="F11" s="68">
        <f ca="1">OFFSET('TRABALHOS INICIAIS 050GO'!$AF$28,COLUMN(E11)-1,ROW(F10)-1)</f>
        <v>0</v>
      </c>
      <c r="G11" s="68">
        <f ca="1">OFFSET('TRABALHOS INICIAIS 050GO'!$AF$28,COLUMN(F11)-1,ROW(G10)-1)</f>
        <v>22.918586789554528</v>
      </c>
      <c r="H11" s="68">
        <f ca="1">OFFSET('TRABALHOS INICIAIS 050GO'!$AF$28,COLUMN(G11)-1,ROW(H10)-1)</f>
        <v>0</v>
      </c>
      <c r="I11" s="68">
        <f ca="1">OFFSET('TRABALHOS INICIAIS 050GO'!$AF$28,COLUMN(H11)-1,ROW(I10)-1)</f>
        <v>0</v>
      </c>
      <c r="J11" s="68">
        <f ca="1">OFFSET('TRABALHOS INICIAIS 050GO'!$AF$28,COLUMN(I11)-1,ROW(J10)-1)</f>
        <v>0</v>
      </c>
      <c r="K11" s="68">
        <f ca="1">OFFSET('TRABALHOS INICIAIS 050GO'!$AF$28,COLUMN(J11)-1,ROW(K10)-1)</f>
        <v>0</v>
      </c>
    </row>
    <row r="12" spans="1:23" x14ac:dyDescent="0.2">
      <c r="A12" s="67" t="s">
        <v>11</v>
      </c>
      <c r="B12" s="68">
        <f ca="1">OFFSET('TRABALHOS INICIAIS 050GO'!$AF$28,COLUMN(A12)-1,ROW(B11)-1)</f>
        <v>0</v>
      </c>
      <c r="C12" s="68">
        <f ca="1">OFFSET('TRABALHOS INICIAIS 050GO'!$AF$28,COLUMN(B12)-1,ROW(C11)-1)</f>
        <v>4398.4761904761799</v>
      </c>
      <c r="D12" s="68">
        <f ca="1">OFFSET('TRABALHOS INICIAIS 050GO'!$AF$28,COLUMN(C12)-1,ROW(D11)-1)</f>
        <v>0</v>
      </c>
      <c r="E12" s="68">
        <f ca="1">OFFSET('TRABALHOS INICIAIS 050GO'!$AF$28,COLUMN(D12)-1,ROW(E11)-1)</f>
        <v>13.714285714285685</v>
      </c>
      <c r="F12" s="68">
        <f ca="1">OFFSET('TRABALHOS INICIAIS 050GO'!$AF$28,COLUMN(E12)-1,ROW(F11)-1)</f>
        <v>3.4285714285714213</v>
      </c>
      <c r="G12" s="68">
        <f ca="1">OFFSET('TRABALHOS INICIAIS 050GO'!$AF$28,COLUMN(F12)-1,ROW(G11)-1)</f>
        <v>87.969523809523594</v>
      </c>
      <c r="H12" s="68">
        <f ca="1">OFFSET('TRABALHOS INICIAIS 050GO'!$AF$28,COLUMN(G12)-1,ROW(H11)-1)</f>
        <v>0</v>
      </c>
      <c r="I12" s="68">
        <f ca="1">OFFSET('TRABALHOS INICIAIS 050GO'!$AF$28,COLUMN(H12)-1,ROW(I11)-1)</f>
        <v>0</v>
      </c>
      <c r="J12" s="68">
        <f ca="1">OFFSET('TRABALHOS INICIAIS 050GO'!$AF$28,COLUMN(I12)-1,ROW(J11)-1)</f>
        <v>0</v>
      </c>
      <c r="K12" s="68">
        <f ca="1">OFFSET('TRABALHOS INICIAIS 050GO'!$AF$28,COLUMN(J12)-1,ROW(K11)-1)</f>
        <v>0</v>
      </c>
    </row>
    <row r="13" spans="1:23" x14ac:dyDescent="0.2">
      <c r="A13" s="67" t="s">
        <v>12</v>
      </c>
      <c r="B13" s="68">
        <f ca="1">OFFSET('TRABALHOS INICIAIS 050GO'!$AF$28,COLUMN(A13)-1,ROW(B12)-1)</f>
        <v>0.82285714285714395</v>
      </c>
      <c r="C13" s="68">
        <f ca="1">OFFSET('TRABALHOS INICIAIS 050GO'!$AF$28,COLUMN(B13)-1,ROW(C12)-1)</f>
        <v>24179.047619047615</v>
      </c>
      <c r="D13" s="68">
        <f ca="1">OFFSET('TRABALHOS INICIAIS 050GO'!$AF$28,COLUMN(C13)-1,ROW(D12)-1)</f>
        <v>0.82285714285714395</v>
      </c>
      <c r="E13" s="68">
        <f ca="1">OFFSET('TRABALHOS INICIAIS 050GO'!$AF$28,COLUMN(D13)-1,ROW(E12)-1)</f>
        <v>138.28571428571431</v>
      </c>
      <c r="F13" s="68">
        <f ca="1">OFFSET('TRABALHOS INICIAIS 050GO'!$AF$28,COLUMN(E13)-1,ROW(F12)-1)</f>
        <v>34.571428571428577</v>
      </c>
      <c r="G13" s="68">
        <f ca="1">OFFSET('TRABALHOS INICIAIS 050GO'!$AF$28,COLUMN(F13)-1,ROW(G12)-1)</f>
        <v>483.03238095238083</v>
      </c>
      <c r="H13" s="68">
        <f ca="1">OFFSET('TRABALHOS INICIAIS 050GO'!$AF$28,COLUMN(G13)-1,ROW(H12)-1)</f>
        <v>880</v>
      </c>
      <c r="I13" s="68">
        <f ca="1">OFFSET('TRABALHOS INICIAIS 050GO'!$AF$28,COLUMN(H13)-1,ROW(I12)-1)</f>
        <v>4400</v>
      </c>
      <c r="J13" s="68">
        <f ca="1">OFFSET('TRABALHOS INICIAIS 050GO'!$AF$28,COLUMN(I13)-1,ROW(J12)-1)</f>
        <v>4400</v>
      </c>
      <c r="K13" s="68">
        <f ca="1">OFFSET('TRABALHOS INICIAIS 050GO'!$AF$28,COLUMN(J13)-1,ROW(K12)-1)</f>
        <v>0</v>
      </c>
    </row>
    <row r="14" spans="1:23" x14ac:dyDescent="0.2">
      <c r="A14" s="67" t="s">
        <v>13</v>
      </c>
      <c r="B14" s="68">
        <f ca="1">OFFSET('TRABALHOS INICIAIS 050GO'!$AF$28,COLUMN(A14)-1,ROW(B13)-1)</f>
        <v>0</v>
      </c>
      <c r="C14" s="68">
        <f ca="1">OFFSET('TRABALHOS INICIAIS 050GO'!$AF$28,COLUMN(B14)-1,ROW(C13)-1)</f>
        <v>2733.5829493087554</v>
      </c>
      <c r="D14" s="68">
        <f ca="1">OFFSET('TRABALHOS INICIAIS 050GO'!$AF$28,COLUMN(C14)-1,ROW(D13)-1)</f>
        <v>0</v>
      </c>
      <c r="E14" s="68">
        <f ca="1">OFFSET('TRABALHOS INICIAIS 050GO'!$AF$28,COLUMN(D14)-1,ROW(E13)-1)</f>
        <v>3.3602150537634405</v>
      </c>
      <c r="F14" s="68">
        <f ca="1">OFFSET('TRABALHOS INICIAIS 050GO'!$AF$28,COLUMN(E14)-1,ROW(F13)-1)</f>
        <v>0.84005376344086014</v>
      </c>
      <c r="G14" s="68">
        <f ca="1">OFFSET('TRABALHOS INICIAIS 050GO'!$AF$28,COLUMN(F14)-1,ROW(G13)-1)</f>
        <v>54.67165898617511</v>
      </c>
      <c r="H14" s="68">
        <f ca="1">OFFSET('TRABALHOS INICIAIS 050GO'!$AF$28,COLUMN(G14)-1,ROW(H13)-1)</f>
        <v>0</v>
      </c>
      <c r="I14" s="68">
        <f ca="1">OFFSET('TRABALHOS INICIAIS 050GO'!$AF$28,COLUMN(H14)-1,ROW(I13)-1)</f>
        <v>0</v>
      </c>
      <c r="J14" s="68">
        <f ca="1">OFFSET('TRABALHOS INICIAIS 050GO'!$AF$28,COLUMN(I14)-1,ROW(J13)-1)</f>
        <v>0</v>
      </c>
      <c r="K14" s="68">
        <f ca="1">OFFSET('TRABALHOS INICIAIS 050GO'!$AF$28,COLUMN(J14)-1,ROW(K13)-1)</f>
        <v>0</v>
      </c>
      <c r="L14" s="59" t="s">
        <v>73</v>
      </c>
    </row>
    <row r="15" spans="1:23" x14ac:dyDescent="0.2">
      <c r="A15" s="60" t="s">
        <v>52</v>
      </c>
      <c r="B15" s="68">
        <f ca="1">OFFSET('TRABALHOS INICIAIS 050MG'!$AB$28,COLUMN(A2)-1,ROW(B1)-1)</f>
        <v>65.602919708029219</v>
      </c>
      <c r="C15" s="68">
        <f ca="1">OFFSET('TRABALHOS INICIAIS 050MG'!$AB$28,COLUMN(B2)-1,ROW(C1)-1)</f>
        <v>19817.36803131281</v>
      </c>
      <c r="D15" s="68">
        <f ca="1">OFFSET('TRABALHOS INICIAIS 050MG'!$AB$28,COLUMN(C2)-1,ROW(D1)-1)</f>
        <v>65.602919708029219</v>
      </c>
      <c r="E15" s="68">
        <f ca="1">OFFSET('TRABALHOS INICIAIS 050MG'!$AB$28,COLUMN(D2)-1,ROW(E1)-1)</f>
        <v>168.70803171580704</v>
      </c>
      <c r="F15" s="68">
        <f ca="1">OFFSET('TRABALHOS INICIAIS 050MG'!$AB$28,COLUMN(E2)-1,ROW(F1)-1)</f>
        <v>42.17700792895176</v>
      </c>
      <c r="G15" s="68">
        <f ca="1">OFFSET('TRABALHOS INICIAIS 050MG'!$AB$28,COLUMN(F2)-1,ROW(G1)-1)</f>
        <v>352.61208082090337</v>
      </c>
      <c r="H15" s="68">
        <f ca="1">OFFSET('TRABALHOS INICIAIS 050MG'!$AB$28,COLUMN(G2)-1,ROW(H1)-1)</f>
        <v>0</v>
      </c>
      <c r="I15" s="68">
        <f ca="1">OFFSET('TRABALHOS INICIAIS 050MG'!$AB$28,COLUMN(H2)-1,ROW(I1)-1)</f>
        <v>0</v>
      </c>
      <c r="J15" s="68">
        <f ca="1">OFFSET('TRABALHOS INICIAIS 050MG'!$AB$28,COLUMN(I2)-1,ROW(J1)-1)</f>
        <v>0</v>
      </c>
      <c r="K15" s="68">
        <f ca="1">OFFSET('TRABALHOS INICIAIS 050MG'!$AB$28,COLUMN(J2)-1,ROW(K1)-1)</f>
        <v>0</v>
      </c>
      <c r="L15" s="59">
        <v>22</v>
      </c>
    </row>
    <row r="16" spans="1:23" x14ac:dyDescent="0.2">
      <c r="A16" s="60" t="s">
        <v>53</v>
      </c>
      <c r="B16" s="68">
        <f ca="1">OFFSET('TRABALHOS INICIAIS 050MG'!$AB$28,COLUMN(A3)-1,ROW(B2)-1)</f>
        <v>44.022857142857148</v>
      </c>
      <c r="C16" s="68">
        <f ca="1">OFFSET('TRABALHOS INICIAIS 050MG'!$AB$28,COLUMN(B3)-1,ROW(C2)-1)</f>
        <v>7446.0952380952367</v>
      </c>
      <c r="D16" s="68">
        <f ca="1">OFFSET('TRABALHOS INICIAIS 050MG'!$AB$28,COLUMN(C3)-1,ROW(D2)-1)</f>
        <v>44.022857142857148</v>
      </c>
      <c r="E16" s="68">
        <f ca="1">OFFSET('TRABALHOS INICIAIS 050MG'!$AB$28,COLUMN(D3)-1,ROW(E2)-1)</f>
        <v>174.47619047619048</v>
      </c>
      <c r="F16" s="68">
        <f ca="1">OFFSET('TRABALHOS INICIAIS 050MG'!$AB$28,COLUMN(E3)-1,ROW(F2)-1)</f>
        <v>43.61904761904762</v>
      </c>
      <c r="G16" s="68">
        <f ca="1">OFFSET('TRABALHOS INICIAIS 050MG'!$AB$28,COLUMN(F3)-1,ROW(G2)-1)</f>
        <v>119.57333333333331</v>
      </c>
      <c r="H16" s="68">
        <f ca="1">OFFSET('TRABALHOS INICIAIS 050MG'!$AB$28,COLUMN(G3)-1,ROW(H2)-1)</f>
        <v>0</v>
      </c>
      <c r="I16" s="68">
        <f ca="1">OFFSET('TRABALHOS INICIAIS 050MG'!$AB$28,COLUMN(H3)-1,ROW(I2)-1)</f>
        <v>0</v>
      </c>
      <c r="J16" s="68">
        <f ca="1">OFFSET('TRABALHOS INICIAIS 050MG'!$AB$28,COLUMN(I3)-1,ROW(J2)-1)</f>
        <v>0</v>
      </c>
      <c r="K16" s="68">
        <f ca="1">OFFSET('TRABALHOS INICIAIS 050MG'!$AB$28,COLUMN(J3)-1,ROW(K2)-1)</f>
        <v>0</v>
      </c>
      <c r="L16" s="59">
        <v>18</v>
      </c>
    </row>
    <row r="17" spans="1:12" x14ac:dyDescent="0.2">
      <c r="A17" s="60" t="s">
        <v>54</v>
      </c>
      <c r="B17" s="68">
        <f ca="1">OFFSET('TRABALHOS INICIAIS 050MG'!$AB$28,COLUMN(A4)-1,ROW(B3)-1)</f>
        <v>86.4</v>
      </c>
      <c r="C17" s="68">
        <f ca="1">OFFSET('TRABALHOS INICIAIS 050MG'!$AB$28,COLUMN(B4)-1,ROW(C3)-1)</f>
        <v>17192.329306053067</v>
      </c>
      <c r="D17" s="68">
        <f ca="1">OFFSET('TRABALHOS INICIAIS 050MG'!$AB$28,COLUMN(C4)-1,ROW(D3)-1)</f>
        <v>86.4</v>
      </c>
      <c r="E17" s="68">
        <f ca="1">OFFSET('TRABALHOS INICIAIS 050MG'!$AB$28,COLUMN(D4)-1,ROW(E3)-1)</f>
        <v>6.6666666666666696</v>
      </c>
      <c r="F17" s="68">
        <f ca="1">OFFSET('TRABALHOS INICIAIS 050MG'!$AB$28,COLUMN(E4)-1,ROW(F3)-1)</f>
        <v>1.6666666666666674</v>
      </c>
      <c r="G17" s="68">
        <f ca="1">OFFSET('TRABALHOS INICIAIS 050MG'!$AB$28,COLUMN(F4)-1,ROW(G3)-1)</f>
        <v>286.24658612106128</v>
      </c>
      <c r="H17" s="68">
        <f ca="1">OFFSET('TRABALHOS INICIAIS 050MG'!$AB$28,COLUMN(G4)-1,ROW(H3)-1)</f>
        <v>0</v>
      </c>
      <c r="I17" s="68">
        <f ca="1">OFFSET('TRABALHOS INICIAIS 050MG'!$AB$28,COLUMN(H4)-1,ROW(I3)-1)</f>
        <v>0</v>
      </c>
      <c r="J17" s="68">
        <f ca="1">OFFSET('TRABALHOS INICIAIS 050MG'!$AB$28,COLUMN(I4)-1,ROW(J3)-1)</f>
        <v>0</v>
      </c>
      <c r="K17" s="68">
        <f ca="1">OFFSET('TRABALHOS INICIAIS 050MG'!$AB$28,COLUMN(J4)-1,ROW(K3)-1)</f>
        <v>0</v>
      </c>
      <c r="L17" s="59">
        <v>28.900000000000006</v>
      </c>
    </row>
    <row r="18" spans="1:12" x14ac:dyDescent="0.2">
      <c r="A18" s="60" t="s">
        <v>55</v>
      </c>
      <c r="B18" s="68">
        <f ca="1">OFFSET('TRABALHOS INICIAIS 050MG'!$AB$28,COLUMN(A5)-1,ROW(B4)-1)</f>
        <v>0</v>
      </c>
      <c r="C18" s="68">
        <f ca="1">OFFSET('TRABALHOS INICIAIS 050MG'!$AB$28,COLUMN(B5)-1,ROW(C4)-1)</f>
        <v>3606.4285714285679</v>
      </c>
      <c r="D18" s="68">
        <f ca="1">OFFSET('TRABALHOS INICIAIS 050MG'!$AB$28,COLUMN(C5)-1,ROW(D4)-1)</f>
        <v>0</v>
      </c>
      <c r="E18" s="68">
        <f ca="1">OFFSET('TRABALHOS INICIAIS 050MG'!$AB$28,COLUMN(D5)-1,ROW(E4)-1)</f>
        <v>13.534226190476176</v>
      </c>
      <c r="F18" s="68">
        <f ca="1">OFFSET('TRABALHOS INICIAIS 050MG'!$AB$28,COLUMN(E5)-1,ROW(F4)-1)</f>
        <v>3.3835565476190439</v>
      </c>
      <c r="G18" s="68">
        <f ca="1">OFFSET('TRABALHOS INICIAIS 050MG'!$AB$28,COLUMN(F5)-1,ROW(G4)-1)</f>
        <v>72.128571428571362</v>
      </c>
      <c r="H18" s="68">
        <f ca="1">OFFSET('TRABALHOS INICIAIS 050MG'!$AB$28,COLUMN(G5)-1,ROW(H4)-1)</f>
        <v>0</v>
      </c>
      <c r="I18" s="68">
        <f ca="1">OFFSET('TRABALHOS INICIAIS 050MG'!$AB$28,COLUMN(H5)-1,ROW(I4)-1)</f>
        <v>0</v>
      </c>
      <c r="J18" s="68">
        <f ca="1">OFFSET('TRABALHOS INICIAIS 050MG'!$AB$28,COLUMN(I5)-1,ROW(J4)-1)</f>
        <v>0</v>
      </c>
      <c r="K18" s="68">
        <f ca="1">OFFSET('TRABALHOS INICIAIS 050MG'!$AB$28,COLUMN(J5)-1,ROW(K4)-1)</f>
        <v>0</v>
      </c>
      <c r="L18" s="59">
        <v>5.0999999999999943</v>
      </c>
    </row>
    <row r="19" spans="1:12" x14ac:dyDescent="0.2">
      <c r="A19" s="60" t="s">
        <v>56</v>
      </c>
      <c r="B19" s="68">
        <f ca="1">OFFSET('TRABALHOS INICIAIS 050MG'!$AB$28,COLUMN(A6)-1,ROW(B5)-1)</f>
        <v>21.6</v>
      </c>
      <c r="C19" s="68">
        <f ca="1">OFFSET('TRABALHOS INICIAIS 050MG'!$AB$28,COLUMN(B6)-1,ROW(C5)-1)</f>
        <v>9527.9116846189645</v>
      </c>
      <c r="D19" s="68">
        <f ca="1">OFFSET('TRABALHOS INICIAIS 050MG'!$AB$28,COLUMN(C6)-1,ROW(D5)-1)</f>
        <v>21.6</v>
      </c>
      <c r="E19" s="68">
        <f ca="1">OFFSET('TRABALHOS INICIAIS 050MG'!$AB$28,COLUMN(D6)-1,ROW(E5)-1)</f>
        <v>16.758997993404769</v>
      </c>
      <c r="F19" s="68">
        <f ca="1">OFFSET('TRABALHOS INICIAIS 050MG'!$AB$28,COLUMN(E6)-1,ROW(F5)-1)</f>
        <v>4.1897494983511923</v>
      </c>
      <c r="G19" s="68">
        <f ca="1">OFFSET('TRABALHOS INICIAIS 050MG'!$AB$28,COLUMN(F6)-1,ROW(G5)-1)</f>
        <v>176.15823369237933</v>
      </c>
      <c r="H19" s="68">
        <f ca="1">OFFSET('TRABALHOS INICIAIS 050MG'!$AB$28,COLUMN(G6)-1,ROW(H5)-1)</f>
        <v>0</v>
      </c>
      <c r="I19" s="68">
        <f ca="1">OFFSET('TRABALHOS INICIAIS 050MG'!$AB$28,COLUMN(H6)-1,ROW(I5)-1)</f>
        <v>0</v>
      </c>
      <c r="J19" s="68">
        <f ca="1">OFFSET('TRABALHOS INICIAIS 050MG'!$AB$28,COLUMN(I6)-1,ROW(J5)-1)</f>
        <v>0</v>
      </c>
      <c r="K19" s="68">
        <f ca="1">OFFSET('TRABALHOS INICIAIS 050MG'!$AB$28,COLUMN(J6)-1,ROW(K5)-1)</f>
        <v>0</v>
      </c>
      <c r="L19" s="59">
        <v>59.300000000000011</v>
      </c>
    </row>
    <row r="20" spans="1:12" x14ac:dyDescent="0.2">
      <c r="A20" s="60" t="s">
        <v>57</v>
      </c>
      <c r="B20" s="68">
        <f ca="1">OFFSET('TRABALHOS INICIAIS 050MG'!$AB$28,COLUMN(A7)-1,ROW(B6)-1)</f>
        <v>44.025296442687747</v>
      </c>
      <c r="C20" s="68">
        <f ca="1">OFFSET('TRABALHOS INICIAIS 050MG'!$AB$28,COLUMN(B7)-1,ROW(C6)-1)</f>
        <v>21201.499842163994</v>
      </c>
      <c r="D20" s="68">
        <f ca="1">OFFSET('TRABALHOS INICIAIS 050MG'!$AB$28,COLUMN(C7)-1,ROW(D6)-1)</f>
        <v>44.025296442687747</v>
      </c>
      <c r="E20" s="68">
        <f ca="1">OFFSET('TRABALHOS INICIAIS 050MG'!$AB$28,COLUMN(D7)-1,ROW(E6)-1)</f>
        <v>10.102121004637262</v>
      </c>
      <c r="F20" s="68">
        <f ca="1">OFFSET('TRABALHOS INICIAIS 050MG'!$AB$28,COLUMN(E7)-1,ROW(F6)-1)</f>
        <v>2.5255302511593154</v>
      </c>
      <c r="G20" s="68">
        <f ca="1">OFFSET('TRABALHOS INICIAIS 050MG'!$AB$28,COLUMN(F7)-1,ROW(G6)-1)</f>
        <v>394.6797992148214</v>
      </c>
      <c r="H20" s="68">
        <f ca="1">OFFSET('TRABALHOS INICIAIS 050MG'!$AB$28,COLUMN(G7)-1,ROW(H6)-1)</f>
        <v>0</v>
      </c>
      <c r="I20" s="68">
        <f ca="1">OFFSET('TRABALHOS INICIAIS 050MG'!$AB$28,COLUMN(H7)-1,ROW(I6)-1)</f>
        <v>0</v>
      </c>
      <c r="J20" s="68">
        <f ca="1">OFFSET('TRABALHOS INICIAIS 050MG'!$AB$28,COLUMN(I7)-1,ROW(J6)-1)</f>
        <v>0</v>
      </c>
      <c r="K20" s="68">
        <f ca="1">OFFSET('TRABALHOS INICIAIS 050MG'!$AB$28,COLUMN(J7)-1,ROW(K6)-1)</f>
        <v>0</v>
      </c>
      <c r="L20" s="59">
        <v>40.699999999999989</v>
      </c>
    </row>
    <row r="21" spans="1:12" x14ac:dyDescent="0.2">
      <c r="A21" s="60" t="s">
        <v>58</v>
      </c>
      <c r="B21" s="68">
        <f ca="1">OFFSET('TRABALHOS INICIAIS 050MG'!$AB$28,COLUMN(A8)-1,ROW(B7)-1)</f>
        <v>0</v>
      </c>
      <c r="C21" s="68">
        <f ca="1">OFFSET('TRABALHOS INICIAIS 050MG'!$AB$28,COLUMN(B8)-1,ROW(C7)-1)</f>
        <v>3527.0886075949429</v>
      </c>
      <c r="D21" s="68">
        <f ca="1">OFFSET('TRABALHOS INICIAIS 050MG'!$AB$28,COLUMN(C8)-1,ROW(D7)-1)</f>
        <v>0</v>
      </c>
      <c r="E21" s="68">
        <f ca="1">OFFSET('TRABALHOS INICIAIS 050MG'!$AB$28,COLUMN(D8)-1,ROW(E7)-1)</f>
        <v>0</v>
      </c>
      <c r="F21" s="68">
        <f ca="1">OFFSET('TRABALHOS INICIAIS 050MG'!$AB$28,COLUMN(E8)-1,ROW(F7)-1)</f>
        <v>0</v>
      </c>
      <c r="G21" s="68">
        <f ca="1">OFFSET('TRABALHOS INICIAIS 050MG'!$AB$28,COLUMN(F8)-1,ROW(G7)-1)</f>
        <v>70.541772151898854</v>
      </c>
      <c r="H21" s="68">
        <f ca="1">OFFSET('TRABALHOS INICIAIS 050MG'!$AB$28,COLUMN(G8)-1,ROW(H7)-1)</f>
        <v>0</v>
      </c>
      <c r="I21" s="68">
        <f ca="1">OFFSET('TRABALHOS INICIAIS 050MG'!$AB$28,COLUMN(H8)-1,ROW(I7)-1)</f>
        <v>0</v>
      </c>
      <c r="J21" s="68">
        <f ca="1">OFFSET('TRABALHOS INICIAIS 050MG'!$AB$28,COLUMN(I8)-1,ROW(J7)-1)</f>
        <v>0</v>
      </c>
      <c r="K21" s="68">
        <f ca="1">OFFSET('TRABALHOS INICIAIS 050MG'!$AB$28,COLUMN(J8)-1,ROW(K7)-1)</f>
        <v>0</v>
      </c>
      <c r="L21" s="59">
        <v>6.3000000000000114</v>
      </c>
    </row>
    <row r="22" spans="1:12" x14ac:dyDescent="0.2">
      <c r="A22" s="60" t="s">
        <v>59</v>
      </c>
      <c r="B22" s="68">
        <f ca="1">OFFSET('TRABALHOS INICIAIS 050MG'!$AB$28,COLUMN(A9)-1,ROW(B8)-1)</f>
        <v>44.847421458209844</v>
      </c>
      <c r="C22" s="68">
        <f ca="1">OFFSET('TRABALHOS INICIAIS 050MG'!$AB$28,COLUMN(B9)-1,ROW(C8)-1)</f>
        <v>11930.244194382247</v>
      </c>
      <c r="D22" s="68">
        <f ca="1">OFFSET('TRABALHOS INICIAIS 050MG'!$AB$28,COLUMN(C9)-1,ROW(D8)-1)</f>
        <v>44.847421458209844</v>
      </c>
      <c r="E22" s="68">
        <f ca="1">OFFSET('TRABALHOS INICIAIS 050MG'!$AB$28,COLUMN(D9)-1,ROW(E8)-1)</f>
        <v>6.6460055096418671</v>
      </c>
      <c r="F22" s="68">
        <f ca="1">OFFSET('TRABALHOS INICIAIS 050MG'!$AB$28,COLUMN(E9)-1,ROW(F8)-1)</f>
        <v>1.6615013774104668</v>
      </c>
      <c r="G22" s="68">
        <f ca="1">OFFSET('TRABALHOS INICIAIS 050MG'!$AB$28,COLUMN(F9)-1,ROW(G8)-1)</f>
        <v>208.70660291550504</v>
      </c>
      <c r="H22" s="68">
        <f ca="1">OFFSET('TRABALHOS INICIAIS 050MG'!$AB$28,COLUMN(G9)-1,ROW(H8)-1)</f>
        <v>0</v>
      </c>
      <c r="I22" s="68">
        <f ca="1">OFFSET('TRABALHOS INICIAIS 050MG'!$AB$28,COLUMN(H9)-1,ROW(I8)-1)</f>
        <v>0</v>
      </c>
      <c r="J22" s="68">
        <f ca="1">OFFSET('TRABALHOS INICIAIS 050MG'!$AB$28,COLUMN(I9)-1,ROW(J8)-1)</f>
        <v>0</v>
      </c>
      <c r="K22" s="68">
        <f ca="1">OFFSET('TRABALHOS INICIAIS 050MG'!$AB$28,COLUMN(J9)-1,ROW(K8)-1)</f>
        <v>0</v>
      </c>
      <c r="L22" s="59">
        <v>19.299999999999983</v>
      </c>
    </row>
    <row r="23" spans="1:12" x14ac:dyDescent="0.2">
      <c r="A23" s="60" t="s">
        <v>60</v>
      </c>
      <c r="B23" s="68">
        <f ca="1">OFFSET('TRABALHOS INICIAIS 050MG'!$AB$28,COLUMN(A10)-1,ROW(B9)-1)</f>
        <v>0</v>
      </c>
      <c r="C23" s="68">
        <f ca="1">OFFSET('TRABALHOS INICIAIS 050MG'!$AB$28,COLUMN(B10)-1,ROW(C9)-1)</f>
        <v>8316.2220790378178</v>
      </c>
      <c r="D23" s="68">
        <f ca="1">OFFSET('TRABALHOS INICIAIS 050MG'!$AB$28,COLUMN(C10)-1,ROW(D9)-1)</f>
        <v>0</v>
      </c>
      <c r="E23" s="68">
        <f ca="1">OFFSET('TRABALHOS INICIAIS 050MG'!$AB$28,COLUMN(D10)-1,ROW(E9)-1)</f>
        <v>0</v>
      </c>
      <c r="F23" s="68">
        <f ca="1">OFFSET('TRABALHOS INICIAIS 050MG'!$AB$28,COLUMN(E10)-1,ROW(F9)-1)</f>
        <v>0</v>
      </c>
      <c r="G23" s="68">
        <f ca="1">OFFSET('TRABALHOS INICIAIS 050MG'!$AB$28,COLUMN(F10)-1,ROW(G9)-1)</f>
        <v>166.32444158075637</v>
      </c>
      <c r="H23" s="68">
        <f ca="1">OFFSET('TRABALHOS INICIAIS 050MG'!$AB$28,COLUMN(G10)-1,ROW(H9)-1)</f>
        <v>0</v>
      </c>
      <c r="I23" s="68">
        <f ca="1">OFFSET('TRABALHOS INICIAIS 050MG'!$AB$28,COLUMN(H10)-1,ROW(I9)-1)</f>
        <v>0</v>
      </c>
      <c r="J23" s="68">
        <f ca="1">OFFSET('TRABALHOS INICIAIS 050MG'!$AB$28,COLUMN(I10)-1,ROW(J9)-1)</f>
        <v>0</v>
      </c>
      <c r="K23" s="68">
        <f ca="1">OFFSET('TRABALHOS INICIAIS 050MG'!$AB$28,COLUMN(J10)-1,ROW(K9)-1)</f>
        <v>0</v>
      </c>
      <c r="L23" s="59">
        <v>7.7000000000000171</v>
      </c>
    </row>
    <row r="24" spans="1:12" x14ac:dyDescent="0.2">
      <c r="A24" s="69" t="s">
        <v>71</v>
      </c>
      <c r="B24" s="70">
        <f ca="1">(SUM(B$15:B$23)/SUM($L$15:$L$23))*$L24</f>
        <v>19.812251952117251</v>
      </c>
      <c r="C24" s="70">
        <f t="shared" ref="C24:K26" ca="1" si="0">(SUM(C$15:C$23)/SUM($L$15:$L$23))*$L24</f>
        <v>6629.8770537038827</v>
      </c>
      <c r="D24" s="70">
        <f t="shared" ca="1" si="0"/>
        <v>19.812251952117251</v>
      </c>
      <c r="E24" s="70">
        <f t="shared" ca="1" si="0"/>
        <v>25.655359431073069</v>
      </c>
      <c r="F24" s="70">
        <f t="shared" ca="1" si="0"/>
        <v>6.4138398577682674</v>
      </c>
      <c r="G24" s="70">
        <f t="shared" ca="1" si="0"/>
        <v>119.3893731059995</v>
      </c>
      <c r="H24" s="70">
        <f t="shared" ca="1" si="0"/>
        <v>0</v>
      </c>
      <c r="I24" s="70">
        <f t="shared" ca="1" si="0"/>
        <v>0</v>
      </c>
      <c r="J24" s="70">
        <f t="shared" ca="1" si="0"/>
        <v>0</v>
      </c>
      <c r="K24" s="70">
        <f t="shared" ca="1" si="0"/>
        <v>0</v>
      </c>
      <c r="L24" s="59">
        <v>13.400000000000006</v>
      </c>
    </row>
    <row r="25" spans="1:12" x14ac:dyDescent="0.2">
      <c r="A25" s="69" t="s">
        <v>72</v>
      </c>
      <c r="B25" s="70">
        <f ca="1">(SUM(B$15:B$23)/SUM($L$15:$L$23))*$L25</f>
        <v>4.1398735422334498</v>
      </c>
      <c r="C25" s="70">
        <f t="shared" ca="1" si="0"/>
        <v>1385.3474440575258</v>
      </c>
      <c r="D25" s="70">
        <f t="shared" ca="1" si="0"/>
        <v>4.1398735422334498</v>
      </c>
      <c r="E25" s="70">
        <f t="shared" ca="1" si="0"/>
        <v>5.3608213736570516</v>
      </c>
      <c r="F25" s="70">
        <f t="shared" ca="1" si="0"/>
        <v>1.3402053434142629</v>
      </c>
      <c r="G25" s="70">
        <f t="shared" ca="1" si="0"/>
        <v>24.947033186328216</v>
      </c>
      <c r="H25" s="70">
        <f t="shared" ca="1" si="0"/>
        <v>0</v>
      </c>
      <c r="I25" s="70">
        <f t="shared" ca="1" si="0"/>
        <v>0</v>
      </c>
      <c r="J25" s="70">
        <f t="shared" ca="1" si="0"/>
        <v>0</v>
      </c>
      <c r="K25" s="70">
        <f t="shared" ca="1" si="0"/>
        <v>0</v>
      </c>
      <c r="L25" s="59">
        <v>2.7999999999999972</v>
      </c>
    </row>
    <row r="26" spans="1:12" x14ac:dyDescent="0.2">
      <c r="A26" s="69" t="s">
        <v>74</v>
      </c>
      <c r="B26" s="70">
        <f ca="1">(SUM(B$15:B$23)/SUM($L$15:$L$23))*$L26</f>
        <v>4.5834314217584673</v>
      </c>
      <c r="C26" s="70">
        <f t="shared" ca="1" si="0"/>
        <v>1533.7775273494051</v>
      </c>
      <c r="D26" s="70">
        <f t="shared" ca="1" si="0"/>
        <v>4.5834314217584673</v>
      </c>
      <c r="E26" s="70">
        <f t="shared" ca="1" si="0"/>
        <v>5.9351950922631707</v>
      </c>
      <c r="F26" s="70">
        <f t="shared" ca="1" si="0"/>
        <v>1.4837987730657927</v>
      </c>
      <c r="G26" s="70">
        <f t="shared" ca="1" si="0"/>
        <v>27.619929599149124</v>
      </c>
      <c r="H26" s="70">
        <f t="shared" ca="1" si="0"/>
        <v>0</v>
      </c>
      <c r="I26" s="70">
        <f t="shared" ca="1" si="0"/>
        <v>0</v>
      </c>
      <c r="J26" s="70">
        <f t="shared" ca="1" si="0"/>
        <v>0</v>
      </c>
      <c r="K26" s="70">
        <f t="shared" ca="1" si="0"/>
        <v>0</v>
      </c>
      <c r="L26" s="59">
        <v>3.1</v>
      </c>
    </row>
  </sheetData>
  <sortState ref="A2:A12">
    <sortCondition ref="A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TRABALHOS INICIAIS 050GO</vt:lpstr>
      <vt:lpstr>TRABALHOS INICIAIS 050MG</vt:lpstr>
      <vt:lpstr>Resumo</vt:lpstr>
      <vt:lpstr>'TRABALHOS INICIAIS 050MG'!Extract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dcterms:created xsi:type="dcterms:W3CDTF">2012-11-30T16:37:35Z</dcterms:created>
  <dcterms:modified xsi:type="dcterms:W3CDTF">2013-04-15T18:13:11Z</dcterms:modified>
</cp:coreProperties>
</file>