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7740" activeTab="1"/>
  </bookViews>
  <sheets>
    <sheet name="Cálculo Gatilho" sheetId="1" r:id="rId1"/>
    <sheet name="Resumo" sheetId="2" r:id="rId2"/>
  </sheets>
  <externalReferences>
    <externalReference r:id="rId3"/>
  </externalReferences>
  <definedNames>
    <definedName name="_xlnm._FilterDatabase" localSheetId="0" hidden="1">'Cálculo Gatilho'!$J$1:$N$103</definedName>
    <definedName name="beta">[1]grav!$I$3</definedName>
    <definedName name="eta">[1]grav!$I$2</definedName>
    <definedName name="intra">[1]grav!$Q$2</definedName>
  </definedNames>
  <calcPr calcId="145621" concurrentCalc="0"/>
</workbook>
</file>

<file path=xl/calcChain.xml><?xml version="1.0" encoding="utf-8"?>
<calcChain xmlns="http://schemas.openxmlformats.org/spreadsheetml/2006/main">
  <c r="B25" i="2" l="1"/>
  <c r="C25" i="2"/>
  <c r="D25" i="2"/>
  <c r="E25" i="2"/>
  <c r="F25" i="2"/>
  <c r="G25" i="2"/>
  <c r="H25" i="2"/>
  <c r="B26" i="2"/>
  <c r="C26" i="2"/>
  <c r="D26" i="2"/>
  <c r="E26" i="2"/>
  <c r="F26" i="2"/>
  <c r="G26" i="2"/>
  <c r="H26" i="2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DD26" i="1"/>
  <c r="DE26" i="1"/>
  <c r="DF26" i="1"/>
  <c r="DG26" i="1"/>
  <c r="DH26" i="1"/>
  <c r="DI26" i="1"/>
  <c r="DJ26" i="1"/>
  <c r="DK26" i="1"/>
  <c r="DL26" i="1"/>
  <c r="DM26" i="1"/>
  <c r="DN26" i="1"/>
  <c r="DO26" i="1"/>
  <c r="DP26" i="1"/>
  <c r="DQ26" i="1"/>
  <c r="DR26" i="1"/>
  <c r="DS26" i="1"/>
  <c r="DT26" i="1"/>
  <c r="DU26" i="1"/>
  <c r="DV26" i="1"/>
  <c r="DW26" i="1"/>
  <c r="DX26" i="1"/>
  <c r="DY26" i="1"/>
  <c r="DZ26" i="1"/>
  <c r="EA26" i="1"/>
  <c r="EB26" i="1"/>
  <c r="EI26" i="1"/>
  <c r="EJ26" i="1"/>
  <c r="EK26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DD27" i="1"/>
  <c r="DE27" i="1"/>
  <c r="DF27" i="1"/>
  <c r="DG27" i="1"/>
  <c r="DH27" i="1"/>
  <c r="DI27" i="1"/>
  <c r="DJ27" i="1"/>
  <c r="DK27" i="1"/>
  <c r="DL27" i="1"/>
  <c r="DM27" i="1"/>
  <c r="DN27" i="1"/>
  <c r="DO27" i="1"/>
  <c r="DP27" i="1"/>
  <c r="DQ27" i="1"/>
  <c r="DR27" i="1"/>
  <c r="DS27" i="1"/>
  <c r="DT27" i="1"/>
  <c r="DU27" i="1"/>
  <c r="DV27" i="1"/>
  <c r="DW27" i="1"/>
  <c r="DX27" i="1"/>
  <c r="DY27" i="1"/>
  <c r="DZ27" i="1"/>
  <c r="EA27" i="1"/>
  <c r="EB27" i="1"/>
  <c r="EI27" i="1"/>
  <c r="EJ27" i="1"/>
  <c r="EK27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V2" i="1"/>
  <c r="W2" i="1"/>
  <c r="X2" i="1"/>
  <c r="Y2" i="1"/>
  <c r="Z2" i="1"/>
  <c r="AA2" i="1"/>
  <c r="AB2" i="1"/>
  <c r="V3" i="1"/>
  <c r="W3" i="1"/>
  <c r="X3" i="1"/>
  <c r="Y3" i="1"/>
  <c r="Z3" i="1"/>
  <c r="AA3" i="1"/>
  <c r="AB3" i="1"/>
  <c r="V4" i="1"/>
  <c r="W4" i="1"/>
  <c r="X4" i="1"/>
  <c r="Y4" i="1"/>
  <c r="Z4" i="1"/>
  <c r="AA4" i="1"/>
  <c r="AB4" i="1"/>
  <c r="V5" i="1"/>
  <c r="W5" i="1"/>
  <c r="X5" i="1"/>
  <c r="Y5" i="1"/>
  <c r="Z5" i="1"/>
  <c r="AA5" i="1"/>
  <c r="AB5" i="1"/>
  <c r="V6" i="1"/>
  <c r="W6" i="1"/>
  <c r="X6" i="1"/>
  <c r="Y6" i="1"/>
  <c r="Z6" i="1"/>
  <c r="AA6" i="1"/>
  <c r="AB6" i="1"/>
  <c r="V7" i="1"/>
  <c r="W7" i="1"/>
  <c r="X7" i="1"/>
  <c r="Y7" i="1"/>
  <c r="Z7" i="1"/>
  <c r="AA7" i="1"/>
  <c r="AB7" i="1"/>
  <c r="V8" i="1"/>
  <c r="W8" i="1"/>
  <c r="X8" i="1"/>
  <c r="Y8" i="1"/>
  <c r="Z8" i="1"/>
  <c r="AA8" i="1"/>
  <c r="AB8" i="1"/>
  <c r="N66" i="1"/>
  <c r="AF16" i="1"/>
  <c r="AJ16" i="1"/>
  <c r="AE2" i="1"/>
  <c r="AE3" i="1"/>
  <c r="AE4" i="1"/>
  <c r="AE5" i="1"/>
  <c r="AI2" i="1"/>
  <c r="AI3" i="1"/>
  <c r="AI4" i="1"/>
  <c r="AI5" i="1"/>
  <c r="AE6" i="1"/>
  <c r="AI6" i="1"/>
  <c r="AE7" i="1"/>
  <c r="AI7" i="1"/>
  <c r="AE8" i="1"/>
  <c r="AI8" i="1"/>
  <c r="AE9" i="1"/>
  <c r="AI9" i="1"/>
  <c r="AE10" i="1"/>
  <c r="AI10" i="1"/>
  <c r="AE11" i="1"/>
  <c r="AI11" i="1"/>
  <c r="AE12" i="1"/>
  <c r="AI12" i="1"/>
  <c r="AE13" i="1"/>
  <c r="AI13" i="1"/>
  <c r="AE14" i="1"/>
  <c r="AI14" i="1"/>
  <c r="AE15" i="1"/>
  <c r="AI15" i="1"/>
  <c r="AE16" i="1"/>
  <c r="AI16" i="1"/>
  <c r="AE17" i="1"/>
  <c r="AI17" i="1"/>
  <c r="AE18" i="1"/>
  <c r="AI18" i="1"/>
  <c r="AE19" i="1"/>
  <c r="AI19" i="1"/>
  <c r="AE20" i="1"/>
  <c r="AI20" i="1"/>
  <c r="AE21" i="1"/>
  <c r="AI21" i="1"/>
  <c r="AE22" i="1"/>
  <c r="AI22" i="1"/>
  <c r="AE23" i="1"/>
  <c r="AI23" i="1"/>
  <c r="AE24" i="1"/>
  <c r="AI24" i="1"/>
  <c r="AF2" i="1"/>
  <c r="AJ2" i="1"/>
  <c r="AF3" i="1"/>
  <c r="AJ3" i="1"/>
  <c r="AF4" i="1"/>
  <c r="AJ4" i="1"/>
  <c r="AF5" i="1"/>
  <c r="AJ5" i="1"/>
  <c r="AF6" i="1"/>
  <c r="AJ6" i="1"/>
  <c r="AF7" i="1"/>
  <c r="AJ7" i="1"/>
  <c r="AF8" i="1"/>
  <c r="AJ8" i="1"/>
  <c r="AF9" i="1"/>
  <c r="AJ9" i="1"/>
  <c r="AF10" i="1"/>
  <c r="AJ10" i="1"/>
  <c r="AF11" i="1"/>
  <c r="AJ11" i="1"/>
  <c r="AF12" i="1"/>
  <c r="AJ12" i="1"/>
  <c r="AF13" i="1"/>
  <c r="AJ13" i="1"/>
  <c r="AF14" i="1"/>
  <c r="AJ14" i="1"/>
  <c r="AF15" i="1"/>
  <c r="AJ15" i="1"/>
  <c r="AF17" i="1"/>
  <c r="AJ17" i="1"/>
  <c r="AF18" i="1"/>
  <c r="AJ18" i="1"/>
  <c r="AF19" i="1"/>
  <c r="AJ19" i="1"/>
  <c r="AF20" i="1"/>
  <c r="AJ20" i="1"/>
  <c r="AF21" i="1"/>
  <c r="AJ21" i="1"/>
  <c r="AF22" i="1"/>
  <c r="AJ22" i="1"/>
  <c r="AF23" i="1"/>
  <c r="AJ23" i="1"/>
  <c r="AF24" i="1"/>
  <c r="AJ24" i="1"/>
  <c r="DD5" i="1"/>
  <c r="DE5" i="1"/>
  <c r="DF5" i="1"/>
  <c r="DG5" i="1"/>
  <c r="DH5" i="1"/>
  <c r="DI5" i="1"/>
  <c r="DJ5" i="1"/>
  <c r="DK5" i="1"/>
  <c r="DL5" i="1"/>
  <c r="DM5" i="1"/>
  <c r="DN5" i="1"/>
  <c r="DO5" i="1"/>
  <c r="DP5" i="1"/>
  <c r="DQ5" i="1"/>
  <c r="DR5" i="1"/>
  <c r="DS5" i="1"/>
  <c r="DT5" i="1"/>
  <c r="DU5" i="1"/>
  <c r="DV5" i="1"/>
  <c r="DW5" i="1"/>
  <c r="DX5" i="1"/>
  <c r="DY5" i="1"/>
  <c r="DZ5" i="1"/>
  <c r="EA5" i="1"/>
  <c r="EB5" i="1"/>
  <c r="DD6" i="1"/>
  <c r="DE6" i="1"/>
  <c r="DF6" i="1"/>
  <c r="DG6" i="1"/>
  <c r="DH6" i="1"/>
  <c r="DI6" i="1"/>
  <c r="DJ6" i="1"/>
  <c r="DK6" i="1"/>
  <c r="DL6" i="1"/>
  <c r="DM6" i="1"/>
  <c r="DN6" i="1"/>
  <c r="DO6" i="1"/>
  <c r="DP6" i="1"/>
  <c r="DQ6" i="1"/>
  <c r="DR6" i="1"/>
  <c r="DS6" i="1"/>
  <c r="DT6" i="1"/>
  <c r="DU6" i="1"/>
  <c r="DV6" i="1"/>
  <c r="DW6" i="1"/>
  <c r="DX6" i="1"/>
  <c r="DY6" i="1"/>
  <c r="DZ6" i="1"/>
  <c r="EA6" i="1"/>
  <c r="EB6" i="1"/>
  <c r="DD7" i="1"/>
  <c r="DE7" i="1"/>
  <c r="DF7" i="1"/>
  <c r="DG7" i="1"/>
  <c r="DH7" i="1"/>
  <c r="DI7" i="1"/>
  <c r="DJ7" i="1"/>
  <c r="DK7" i="1"/>
  <c r="DL7" i="1"/>
  <c r="DM7" i="1"/>
  <c r="DN7" i="1"/>
  <c r="DO7" i="1"/>
  <c r="DP7" i="1"/>
  <c r="DQ7" i="1"/>
  <c r="DR7" i="1"/>
  <c r="DS7" i="1"/>
  <c r="DT7" i="1"/>
  <c r="DU7" i="1"/>
  <c r="DV7" i="1"/>
  <c r="DW7" i="1"/>
  <c r="DX7" i="1"/>
  <c r="DY7" i="1"/>
  <c r="DZ7" i="1"/>
  <c r="EA7" i="1"/>
  <c r="EB7" i="1"/>
  <c r="DD8" i="1"/>
  <c r="DE8" i="1"/>
  <c r="DF8" i="1"/>
  <c r="DG8" i="1"/>
  <c r="DH8" i="1"/>
  <c r="DI8" i="1"/>
  <c r="DJ8" i="1"/>
  <c r="DK8" i="1"/>
  <c r="DL8" i="1"/>
  <c r="DM8" i="1"/>
  <c r="DN8" i="1"/>
  <c r="DO8" i="1"/>
  <c r="DP8" i="1"/>
  <c r="DQ8" i="1"/>
  <c r="DR8" i="1"/>
  <c r="DS8" i="1"/>
  <c r="DT8" i="1"/>
  <c r="DU8" i="1"/>
  <c r="DV8" i="1"/>
  <c r="DW8" i="1"/>
  <c r="DX8" i="1"/>
  <c r="DY8" i="1"/>
  <c r="DZ8" i="1"/>
  <c r="EA8" i="1"/>
  <c r="EB8" i="1"/>
  <c r="DD9" i="1"/>
  <c r="DE9" i="1"/>
  <c r="DF9" i="1"/>
  <c r="DG9" i="1"/>
  <c r="DH9" i="1"/>
  <c r="DI9" i="1"/>
  <c r="DJ9" i="1"/>
  <c r="DK9" i="1"/>
  <c r="DL9" i="1"/>
  <c r="DM9" i="1"/>
  <c r="DN9" i="1"/>
  <c r="DO9" i="1"/>
  <c r="DP9" i="1"/>
  <c r="DQ9" i="1"/>
  <c r="DR9" i="1"/>
  <c r="DS9" i="1"/>
  <c r="DT9" i="1"/>
  <c r="DU9" i="1"/>
  <c r="DV9" i="1"/>
  <c r="DW9" i="1"/>
  <c r="DX9" i="1"/>
  <c r="DY9" i="1"/>
  <c r="DZ9" i="1"/>
  <c r="EA9" i="1"/>
  <c r="EB9" i="1"/>
  <c r="DD10" i="1"/>
  <c r="DE10" i="1"/>
  <c r="DF10" i="1"/>
  <c r="DG10" i="1"/>
  <c r="DH10" i="1"/>
  <c r="DI10" i="1"/>
  <c r="DJ10" i="1"/>
  <c r="DK10" i="1"/>
  <c r="DL10" i="1"/>
  <c r="DM10" i="1"/>
  <c r="DN10" i="1"/>
  <c r="DO10" i="1"/>
  <c r="DP10" i="1"/>
  <c r="DQ10" i="1"/>
  <c r="DR10" i="1"/>
  <c r="DS10" i="1"/>
  <c r="DT10" i="1"/>
  <c r="DU10" i="1"/>
  <c r="DV10" i="1"/>
  <c r="DW10" i="1"/>
  <c r="DX10" i="1"/>
  <c r="DY10" i="1"/>
  <c r="DZ10" i="1"/>
  <c r="EA10" i="1"/>
  <c r="EB10" i="1"/>
  <c r="DD11" i="1"/>
  <c r="DE11" i="1"/>
  <c r="DF11" i="1"/>
  <c r="DG11" i="1"/>
  <c r="DH11" i="1"/>
  <c r="DI11" i="1"/>
  <c r="DJ11" i="1"/>
  <c r="DK11" i="1"/>
  <c r="DL11" i="1"/>
  <c r="DM11" i="1"/>
  <c r="DN11" i="1"/>
  <c r="DO11" i="1"/>
  <c r="DP11" i="1"/>
  <c r="DQ11" i="1"/>
  <c r="DR11" i="1"/>
  <c r="DS11" i="1"/>
  <c r="DT11" i="1"/>
  <c r="DU11" i="1"/>
  <c r="DV11" i="1"/>
  <c r="DW11" i="1"/>
  <c r="DX11" i="1"/>
  <c r="DY11" i="1"/>
  <c r="DZ11" i="1"/>
  <c r="EA11" i="1"/>
  <c r="EB11" i="1"/>
  <c r="DD12" i="1"/>
  <c r="DE12" i="1"/>
  <c r="DF12" i="1"/>
  <c r="DG12" i="1"/>
  <c r="DH12" i="1"/>
  <c r="DI12" i="1"/>
  <c r="DJ12" i="1"/>
  <c r="DK12" i="1"/>
  <c r="DL12" i="1"/>
  <c r="DM12" i="1"/>
  <c r="DN12" i="1"/>
  <c r="DO12" i="1"/>
  <c r="DP12" i="1"/>
  <c r="DQ12" i="1"/>
  <c r="DR12" i="1"/>
  <c r="DS12" i="1"/>
  <c r="DT12" i="1"/>
  <c r="DU12" i="1"/>
  <c r="DV12" i="1"/>
  <c r="DW12" i="1"/>
  <c r="DX12" i="1"/>
  <c r="DY12" i="1"/>
  <c r="DZ12" i="1"/>
  <c r="EA12" i="1"/>
  <c r="EB12" i="1"/>
  <c r="DD13" i="1"/>
  <c r="DE13" i="1"/>
  <c r="DF13" i="1"/>
  <c r="DG13" i="1"/>
  <c r="DH13" i="1"/>
  <c r="DI13" i="1"/>
  <c r="DJ13" i="1"/>
  <c r="DK13" i="1"/>
  <c r="DL13" i="1"/>
  <c r="DM13" i="1"/>
  <c r="DN13" i="1"/>
  <c r="DO13" i="1"/>
  <c r="DP13" i="1"/>
  <c r="DQ13" i="1"/>
  <c r="DR13" i="1"/>
  <c r="DS13" i="1"/>
  <c r="DT13" i="1"/>
  <c r="DU13" i="1"/>
  <c r="DV13" i="1"/>
  <c r="DW13" i="1"/>
  <c r="DX13" i="1"/>
  <c r="DY13" i="1"/>
  <c r="DZ13" i="1"/>
  <c r="EA13" i="1"/>
  <c r="EB13" i="1"/>
  <c r="DD14" i="1"/>
  <c r="DE14" i="1"/>
  <c r="DF14" i="1"/>
  <c r="DG14" i="1"/>
  <c r="DH14" i="1"/>
  <c r="DI14" i="1"/>
  <c r="DJ14" i="1"/>
  <c r="DK14" i="1"/>
  <c r="DL14" i="1"/>
  <c r="DM14" i="1"/>
  <c r="DN14" i="1"/>
  <c r="DO14" i="1"/>
  <c r="DP14" i="1"/>
  <c r="DQ14" i="1"/>
  <c r="DR14" i="1"/>
  <c r="DS14" i="1"/>
  <c r="DT14" i="1"/>
  <c r="DU14" i="1"/>
  <c r="DV14" i="1"/>
  <c r="DW14" i="1"/>
  <c r="DX14" i="1"/>
  <c r="DY14" i="1"/>
  <c r="DZ14" i="1"/>
  <c r="EA14" i="1"/>
  <c r="EB14" i="1"/>
  <c r="DD15" i="1"/>
  <c r="DE15" i="1"/>
  <c r="DF15" i="1"/>
  <c r="DG15" i="1"/>
  <c r="DH15" i="1"/>
  <c r="DI15" i="1"/>
  <c r="DJ15" i="1"/>
  <c r="DK15" i="1"/>
  <c r="DL15" i="1"/>
  <c r="DM15" i="1"/>
  <c r="DN15" i="1"/>
  <c r="DO15" i="1"/>
  <c r="DP15" i="1"/>
  <c r="DQ15" i="1"/>
  <c r="DR15" i="1"/>
  <c r="DS15" i="1"/>
  <c r="DT15" i="1"/>
  <c r="DU15" i="1"/>
  <c r="DV15" i="1"/>
  <c r="DW15" i="1"/>
  <c r="DX15" i="1"/>
  <c r="DY15" i="1"/>
  <c r="DZ15" i="1"/>
  <c r="EA15" i="1"/>
  <c r="EB15" i="1"/>
  <c r="DD16" i="1"/>
  <c r="DE16" i="1"/>
  <c r="DF16" i="1"/>
  <c r="DG16" i="1"/>
  <c r="DH16" i="1"/>
  <c r="DI16" i="1"/>
  <c r="DJ16" i="1"/>
  <c r="DK16" i="1"/>
  <c r="DL16" i="1"/>
  <c r="DM16" i="1"/>
  <c r="DN16" i="1"/>
  <c r="DO16" i="1"/>
  <c r="DP16" i="1"/>
  <c r="DQ16" i="1"/>
  <c r="DR16" i="1"/>
  <c r="DS16" i="1"/>
  <c r="DT16" i="1"/>
  <c r="DU16" i="1"/>
  <c r="DV16" i="1"/>
  <c r="DW16" i="1"/>
  <c r="DX16" i="1"/>
  <c r="DY16" i="1"/>
  <c r="DZ16" i="1"/>
  <c r="EA16" i="1"/>
  <c r="EB16" i="1"/>
  <c r="DD17" i="1"/>
  <c r="DE17" i="1"/>
  <c r="DF17" i="1"/>
  <c r="DG17" i="1"/>
  <c r="DH17" i="1"/>
  <c r="DI17" i="1"/>
  <c r="DJ17" i="1"/>
  <c r="DK17" i="1"/>
  <c r="DL17" i="1"/>
  <c r="DM17" i="1"/>
  <c r="DN17" i="1"/>
  <c r="DO17" i="1"/>
  <c r="DP17" i="1"/>
  <c r="DQ17" i="1"/>
  <c r="DR17" i="1"/>
  <c r="DS17" i="1"/>
  <c r="DT17" i="1"/>
  <c r="DU17" i="1"/>
  <c r="DV17" i="1"/>
  <c r="DW17" i="1"/>
  <c r="DX17" i="1"/>
  <c r="DY17" i="1"/>
  <c r="DZ17" i="1"/>
  <c r="EA17" i="1"/>
  <c r="EB17" i="1"/>
  <c r="DD18" i="1"/>
  <c r="DE18" i="1"/>
  <c r="DF18" i="1"/>
  <c r="DG18" i="1"/>
  <c r="DH18" i="1"/>
  <c r="DI18" i="1"/>
  <c r="DJ18" i="1"/>
  <c r="DK18" i="1"/>
  <c r="DL18" i="1"/>
  <c r="DM18" i="1"/>
  <c r="DN18" i="1"/>
  <c r="DO18" i="1"/>
  <c r="DP18" i="1"/>
  <c r="DQ18" i="1"/>
  <c r="DR18" i="1"/>
  <c r="DS18" i="1"/>
  <c r="DT18" i="1"/>
  <c r="DU18" i="1"/>
  <c r="DV18" i="1"/>
  <c r="DW18" i="1"/>
  <c r="DX18" i="1"/>
  <c r="DY18" i="1"/>
  <c r="DZ18" i="1"/>
  <c r="EA18" i="1"/>
  <c r="EB18" i="1"/>
  <c r="DD19" i="1"/>
  <c r="DE19" i="1"/>
  <c r="DF19" i="1"/>
  <c r="DG19" i="1"/>
  <c r="DH19" i="1"/>
  <c r="DI19" i="1"/>
  <c r="DJ19" i="1"/>
  <c r="DK19" i="1"/>
  <c r="DL19" i="1"/>
  <c r="DM19" i="1"/>
  <c r="DN19" i="1"/>
  <c r="DO19" i="1"/>
  <c r="DP19" i="1"/>
  <c r="DQ19" i="1"/>
  <c r="DR19" i="1"/>
  <c r="DS19" i="1"/>
  <c r="DT19" i="1"/>
  <c r="DU19" i="1"/>
  <c r="DV19" i="1"/>
  <c r="DW19" i="1"/>
  <c r="DX19" i="1"/>
  <c r="DY19" i="1"/>
  <c r="DZ19" i="1"/>
  <c r="EA19" i="1"/>
  <c r="EB19" i="1"/>
  <c r="DD20" i="1"/>
  <c r="DE20" i="1"/>
  <c r="DF20" i="1"/>
  <c r="DG20" i="1"/>
  <c r="DH20" i="1"/>
  <c r="DI20" i="1"/>
  <c r="DJ20" i="1"/>
  <c r="DK20" i="1"/>
  <c r="DL20" i="1"/>
  <c r="DM20" i="1"/>
  <c r="DN20" i="1"/>
  <c r="DO20" i="1"/>
  <c r="DP20" i="1"/>
  <c r="DQ20" i="1"/>
  <c r="DR20" i="1"/>
  <c r="DS20" i="1"/>
  <c r="DT20" i="1"/>
  <c r="DU20" i="1"/>
  <c r="DV20" i="1"/>
  <c r="DW20" i="1"/>
  <c r="DX20" i="1"/>
  <c r="DY20" i="1"/>
  <c r="DZ20" i="1"/>
  <c r="EA20" i="1"/>
  <c r="EB20" i="1"/>
  <c r="DD21" i="1"/>
  <c r="DE21" i="1"/>
  <c r="DF21" i="1"/>
  <c r="DG21" i="1"/>
  <c r="DH21" i="1"/>
  <c r="DI21" i="1"/>
  <c r="DJ21" i="1"/>
  <c r="DK21" i="1"/>
  <c r="DL21" i="1"/>
  <c r="DM21" i="1"/>
  <c r="DN21" i="1"/>
  <c r="DO21" i="1"/>
  <c r="DP21" i="1"/>
  <c r="DQ21" i="1"/>
  <c r="DR21" i="1"/>
  <c r="DS21" i="1"/>
  <c r="DT21" i="1"/>
  <c r="DU21" i="1"/>
  <c r="DV21" i="1"/>
  <c r="DW21" i="1"/>
  <c r="DX21" i="1"/>
  <c r="DY21" i="1"/>
  <c r="DZ21" i="1"/>
  <c r="EA21" i="1"/>
  <c r="EB21" i="1"/>
  <c r="DD22" i="1"/>
  <c r="DE22" i="1"/>
  <c r="DF22" i="1"/>
  <c r="DG22" i="1"/>
  <c r="DH22" i="1"/>
  <c r="DI22" i="1"/>
  <c r="DJ22" i="1"/>
  <c r="DK22" i="1"/>
  <c r="DL22" i="1"/>
  <c r="DM22" i="1"/>
  <c r="DN22" i="1"/>
  <c r="DO22" i="1"/>
  <c r="DP22" i="1"/>
  <c r="DQ22" i="1"/>
  <c r="DR22" i="1"/>
  <c r="DS22" i="1"/>
  <c r="DT22" i="1"/>
  <c r="DU22" i="1"/>
  <c r="DV22" i="1"/>
  <c r="DW22" i="1"/>
  <c r="DX22" i="1"/>
  <c r="DY22" i="1"/>
  <c r="DZ22" i="1"/>
  <c r="EA22" i="1"/>
  <c r="EB22" i="1"/>
  <c r="DD23" i="1"/>
  <c r="DE23" i="1"/>
  <c r="DF23" i="1"/>
  <c r="DG23" i="1"/>
  <c r="DH23" i="1"/>
  <c r="DI23" i="1"/>
  <c r="DJ23" i="1"/>
  <c r="DK23" i="1"/>
  <c r="DL23" i="1"/>
  <c r="DM23" i="1"/>
  <c r="DN23" i="1"/>
  <c r="DO23" i="1"/>
  <c r="DP23" i="1"/>
  <c r="DQ23" i="1"/>
  <c r="DR23" i="1"/>
  <c r="DS23" i="1"/>
  <c r="DT23" i="1"/>
  <c r="DU23" i="1"/>
  <c r="DV23" i="1"/>
  <c r="DW23" i="1"/>
  <c r="DX23" i="1"/>
  <c r="DY23" i="1"/>
  <c r="DZ23" i="1"/>
  <c r="EA23" i="1"/>
  <c r="EB23" i="1"/>
  <c r="DD24" i="1"/>
  <c r="DE24" i="1"/>
  <c r="DF24" i="1"/>
  <c r="DG24" i="1"/>
  <c r="DH24" i="1"/>
  <c r="DI24" i="1"/>
  <c r="DJ24" i="1"/>
  <c r="DK24" i="1"/>
  <c r="DL24" i="1"/>
  <c r="DM24" i="1"/>
  <c r="DN24" i="1"/>
  <c r="DO24" i="1"/>
  <c r="DP24" i="1"/>
  <c r="DQ24" i="1"/>
  <c r="DR24" i="1"/>
  <c r="DS24" i="1"/>
  <c r="DT24" i="1"/>
  <c r="DU24" i="1"/>
  <c r="DV24" i="1"/>
  <c r="DW24" i="1"/>
  <c r="DX24" i="1"/>
  <c r="DY24" i="1"/>
  <c r="DZ24" i="1"/>
  <c r="EA24" i="1"/>
  <c r="EB24" i="1"/>
  <c r="DD25" i="1"/>
  <c r="DE25" i="1"/>
  <c r="DF25" i="1"/>
  <c r="DG25" i="1"/>
  <c r="DH25" i="1"/>
  <c r="DI25" i="1"/>
  <c r="DJ25" i="1"/>
  <c r="DK25" i="1"/>
  <c r="DL25" i="1"/>
  <c r="DM25" i="1"/>
  <c r="DN25" i="1"/>
  <c r="DO25" i="1"/>
  <c r="DP25" i="1"/>
  <c r="DQ25" i="1"/>
  <c r="DR25" i="1"/>
  <c r="DS25" i="1"/>
  <c r="DT25" i="1"/>
  <c r="DU25" i="1"/>
  <c r="DV25" i="1"/>
  <c r="DW25" i="1"/>
  <c r="DX25" i="1"/>
  <c r="DY25" i="1"/>
  <c r="DZ25" i="1"/>
  <c r="EA25" i="1"/>
  <c r="EB25" i="1"/>
  <c r="DE4" i="1"/>
  <c r="DF4" i="1"/>
  <c r="DG4" i="1"/>
  <c r="DH4" i="1"/>
  <c r="DI4" i="1"/>
  <c r="DJ4" i="1"/>
  <c r="DK4" i="1"/>
  <c r="DL4" i="1"/>
  <c r="DM4" i="1"/>
  <c r="DN4" i="1"/>
  <c r="DO4" i="1"/>
  <c r="DP4" i="1"/>
  <c r="DQ4" i="1"/>
  <c r="DR4" i="1"/>
  <c r="DS4" i="1"/>
  <c r="DT4" i="1"/>
  <c r="DU4" i="1"/>
  <c r="DV4" i="1"/>
  <c r="DW4" i="1"/>
  <c r="DX4" i="1"/>
  <c r="DY4" i="1"/>
  <c r="DZ4" i="1"/>
  <c r="EA4" i="1"/>
  <c r="EB4" i="1"/>
  <c r="DD4" i="1"/>
  <c r="BY5" i="1"/>
  <c r="BZ5" i="1"/>
  <c r="CA5" i="1"/>
  <c r="CB5" i="1"/>
  <c r="CC5" i="1"/>
  <c r="CD5" i="1"/>
  <c r="CE5" i="1"/>
  <c r="CF5" i="1"/>
  <c r="CG5" i="1"/>
  <c r="CH5" i="1"/>
  <c r="CI5" i="1"/>
  <c r="CJ5" i="1"/>
  <c r="CK5" i="1"/>
  <c r="CL5" i="1"/>
  <c r="CM5" i="1"/>
  <c r="CN5" i="1"/>
  <c r="CO5" i="1"/>
  <c r="CP5" i="1"/>
  <c r="CQ5" i="1"/>
  <c r="CR5" i="1"/>
  <c r="CS5" i="1"/>
  <c r="CT5" i="1"/>
  <c r="CU5" i="1"/>
  <c r="CV5" i="1"/>
  <c r="CW5" i="1"/>
  <c r="BY6" i="1"/>
  <c r="BZ6" i="1"/>
  <c r="CA6" i="1"/>
  <c r="CB6" i="1"/>
  <c r="CC6" i="1"/>
  <c r="CD6" i="1"/>
  <c r="CE6" i="1"/>
  <c r="CF6" i="1"/>
  <c r="CG6" i="1"/>
  <c r="CH6" i="1"/>
  <c r="CI6" i="1"/>
  <c r="CJ6" i="1"/>
  <c r="CK6" i="1"/>
  <c r="CL6" i="1"/>
  <c r="CM6" i="1"/>
  <c r="CN6" i="1"/>
  <c r="CO6" i="1"/>
  <c r="CP6" i="1"/>
  <c r="CQ6" i="1"/>
  <c r="CR6" i="1"/>
  <c r="AH17" i="1"/>
  <c r="CS6" i="1"/>
  <c r="CT6" i="1"/>
  <c r="CU6" i="1"/>
  <c r="CV6" i="1"/>
  <c r="CW6" i="1"/>
  <c r="BY7" i="1"/>
  <c r="BZ7" i="1"/>
  <c r="CA7" i="1"/>
  <c r="CB7" i="1"/>
  <c r="CC7" i="1"/>
  <c r="CD7" i="1"/>
  <c r="CE7" i="1"/>
  <c r="CF7" i="1"/>
  <c r="CG7" i="1"/>
  <c r="CH7" i="1"/>
  <c r="CI7" i="1"/>
  <c r="CJ7" i="1"/>
  <c r="CK7" i="1"/>
  <c r="CL7" i="1"/>
  <c r="CM7" i="1"/>
  <c r="CN7" i="1"/>
  <c r="CO7" i="1"/>
  <c r="CP7" i="1"/>
  <c r="CQ7" i="1"/>
  <c r="CR7" i="1"/>
  <c r="CS7" i="1"/>
  <c r="CT7" i="1"/>
  <c r="CU7" i="1"/>
  <c r="CV7" i="1"/>
  <c r="AH18" i="1"/>
  <c r="CW7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CQ8" i="1"/>
  <c r="CR8" i="1"/>
  <c r="CS8" i="1"/>
  <c r="CT8" i="1"/>
  <c r="CU8" i="1"/>
  <c r="CV8" i="1"/>
  <c r="AH19" i="1"/>
  <c r="CW8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AH20" i="1"/>
  <c r="CR9" i="1"/>
  <c r="CS9" i="1"/>
  <c r="CT9" i="1"/>
  <c r="CU9" i="1"/>
  <c r="AH21" i="1"/>
  <c r="CV9" i="1"/>
  <c r="CW9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AH22" i="1"/>
  <c r="CV10" i="1"/>
  <c r="CW10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AH23" i="1"/>
  <c r="CV11" i="1"/>
  <c r="CW11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AH24" i="1"/>
  <c r="CV12" i="1"/>
  <c r="CW12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BZ4" i="1"/>
  <c r="CA4" i="1"/>
  <c r="CB4" i="1"/>
  <c r="CC4" i="1"/>
  <c r="CD4" i="1"/>
  <c r="CE4" i="1"/>
  <c r="CF4" i="1"/>
  <c r="CG4" i="1"/>
  <c r="CH4" i="1"/>
  <c r="CI4" i="1"/>
  <c r="CJ4" i="1"/>
  <c r="CK4" i="1"/>
  <c r="CL4" i="1"/>
  <c r="CM4" i="1"/>
  <c r="CN4" i="1"/>
  <c r="CO4" i="1"/>
  <c r="CP4" i="1"/>
  <c r="CQ4" i="1"/>
  <c r="CR4" i="1"/>
  <c r="CS4" i="1"/>
  <c r="CT4" i="1"/>
  <c r="CU4" i="1"/>
  <c r="CV4" i="1"/>
  <c r="CW4" i="1"/>
  <c r="BY4" i="1"/>
  <c r="AT5" i="1"/>
  <c r="AU5" i="1"/>
  <c r="AV5" i="1"/>
  <c r="AW5" i="1"/>
  <c r="AX5" i="1"/>
  <c r="AY5" i="1"/>
  <c r="AZ5" i="1"/>
  <c r="BA5" i="1"/>
  <c r="BB5" i="1"/>
  <c r="BC5" i="1"/>
  <c r="BD5" i="1"/>
  <c r="BE5" i="1"/>
  <c r="BF5" i="1"/>
  <c r="BG5" i="1"/>
  <c r="BH5" i="1"/>
  <c r="BI5" i="1"/>
  <c r="BJ5" i="1"/>
  <c r="BK5" i="1"/>
  <c r="BL5" i="1"/>
  <c r="BM5" i="1"/>
  <c r="BN5" i="1"/>
  <c r="BO5" i="1"/>
  <c r="BP5" i="1"/>
  <c r="BQ5" i="1"/>
  <c r="BR5" i="1"/>
  <c r="AT6" i="1"/>
  <c r="AU6" i="1"/>
  <c r="AV6" i="1"/>
  <c r="AW6" i="1"/>
  <c r="AX6" i="1"/>
  <c r="AY6" i="1"/>
  <c r="AZ6" i="1"/>
  <c r="BA6" i="1"/>
  <c r="BB6" i="1"/>
  <c r="BC6" i="1"/>
  <c r="BD6" i="1"/>
  <c r="BE6" i="1"/>
  <c r="BF6" i="1"/>
  <c r="BG6" i="1"/>
  <c r="BH6" i="1"/>
  <c r="BI6" i="1"/>
  <c r="BJ6" i="1"/>
  <c r="BK6" i="1"/>
  <c r="BL6" i="1"/>
  <c r="BM6" i="1"/>
  <c r="AG17" i="1"/>
  <c r="BN6" i="1"/>
  <c r="BO6" i="1"/>
  <c r="BP6" i="1"/>
  <c r="BQ6" i="1"/>
  <c r="BR6" i="1"/>
  <c r="AT7" i="1"/>
  <c r="AU7" i="1"/>
  <c r="AV7" i="1"/>
  <c r="AW7" i="1"/>
  <c r="AX7" i="1"/>
  <c r="AY7" i="1"/>
  <c r="AZ7" i="1"/>
  <c r="BA7" i="1"/>
  <c r="BB7" i="1"/>
  <c r="BC7" i="1"/>
  <c r="BD7" i="1"/>
  <c r="BE7" i="1"/>
  <c r="BF7" i="1"/>
  <c r="BG7" i="1"/>
  <c r="BH7" i="1"/>
  <c r="BI7" i="1"/>
  <c r="BJ7" i="1"/>
  <c r="BK7" i="1"/>
  <c r="BL7" i="1"/>
  <c r="BM7" i="1"/>
  <c r="BN7" i="1"/>
  <c r="BO7" i="1"/>
  <c r="BP7" i="1"/>
  <c r="BQ7" i="1"/>
  <c r="AG18" i="1"/>
  <c r="BR7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AG19" i="1"/>
  <c r="BR8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AG20" i="1"/>
  <c r="BM9" i="1"/>
  <c r="BN9" i="1"/>
  <c r="BO9" i="1"/>
  <c r="BP9" i="1"/>
  <c r="AG21" i="1"/>
  <c r="BQ9" i="1"/>
  <c r="BR9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AG22" i="1"/>
  <c r="BQ10" i="1"/>
  <c r="BR10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AG23" i="1"/>
  <c r="BQ11" i="1"/>
  <c r="BR11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AG24" i="1"/>
  <c r="BQ12" i="1"/>
  <c r="BR12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AU4" i="1"/>
  <c r="AV4" i="1"/>
  <c r="AW4" i="1"/>
  <c r="AX4" i="1"/>
  <c r="AY4" i="1"/>
  <c r="AZ4" i="1"/>
  <c r="BA4" i="1"/>
  <c r="BB4" i="1"/>
  <c r="BC4" i="1"/>
  <c r="BD4" i="1"/>
  <c r="BE4" i="1"/>
  <c r="BF4" i="1"/>
  <c r="BG4" i="1"/>
  <c r="BH4" i="1"/>
  <c r="BI4" i="1"/>
  <c r="BJ4" i="1"/>
  <c r="BK4" i="1"/>
  <c r="BL4" i="1"/>
  <c r="BM4" i="1"/>
  <c r="BN4" i="1"/>
  <c r="BO4" i="1"/>
  <c r="BP4" i="1"/>
  <c r="BQ4" i="1"/>
  <c r="BR4" i="1"/>
  <c r="AT4" i="1"/>
  <c r="Q3" i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2" i="1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N17" i="1"/>
  <c r="AL17" i="1"/>
  <c r="AN11" i="1"/>
  <c r="AG4" i="1"/>
  <c r="AG3" i="1"/>
  <c r="AH2" i="1"/>
  <c r="U3" i="1"/>
  <c r="AH3" i="1"/>
  <c r="AH8" i="1"/>
  <c r="AH9" i="1"/>
  <c r="AN16" i="1"/>
  <c r="AM3" i="1"/>
  <c r="AH6" i="1"/>
  <c r="AH7" i="1"/>
  <c r="AG10" i="1"/>
  <c r="AH13" i="1"/>
  <c r="AH14" i="1"/>
  <c r="AH4" i="1"/>
  <c r="AH5" i="1"/>
  <c r="AG8" i="1"/>
  <c r="AG14" i="1"/>
  <c r="AH16" i="1"/>
  <c r="AG11" i="1"/>
  <c r="AG9" i="1"/>
  <c r="AG5" i="1"/>
  <c r="AH12" i="1"/>
  <c r="AG2" i="1"/>
  <c r="AG6" i="1"/>
  <c r="AH10" i="1"/>
  <c r="AG13" i="1"/>
  <c r="AG15" i="1"/>
  <c r="AG7" i="1"/>
  <c r="AH11" i="1"/>
  <c r="AN14" i="1"/>
  <c r="AH15" i="1"/>
  <c r="AG12" i="1"/>
  <c r="AG16" i="1"/>
  <c r="AK17" i="1"/>
  <c r="AO2" i="1"/>
  <c r="AO3" i="1"/>
  <c r="U5" i="1"/>
  <c r="AM2" i="1"/>
  <c r="U2" i="1"/>
  <c r="U7" i="1"/>
  <c r="AP17" i="1"/>
  <c r="AO17" i="1"/>
  <c r="AN18" i="1"/>
  <c r="U8" i="1"/>
  <c r="AM17" i="1"/>
  <c r="U6" i="1"/>
  <c r="AP20" i="1"/>
  <c r="U4" i="1"/>
  <c r="AM20" i="1"/>
  <c r="AL4" i="1"/>
  <c r="AP14" i="1"/>
  <c r="AP11" i="1"/>
  <c r="AO10" i="1"/>
  <c r="AO24" i="1"/>
  <c r="AO22" i="1"/>
  <c r="AO23" i="1"/>
  <c r="AO21" i="1"/>
  <c r="AK2" i="1"/>
  <c r="AK3" i="1"/>
  <c r="AM8" i="1"/>
  <c r="AM10" i="1"/>
  <c r="AM7" i="1"/>
  <c r="AM9" i="1"/>
  <c r="AL20" i="1"/>
  <c r="AL18" i="1"/>
  <c r="AL19" i="1"/>
  <c r="AK19" i="1"/>
  <c r="AK20" i="1"/>
  <c r="AK18" i="1"/>
  <c r="AK10" i="1"/>
  <c r="AK8" i="1"/>
  <c r="AK9" i="1"/>
  <c r="AK7" i="1"/>
  <c r="AP8" i="1"/>
  <c r="AP9" i="1"/>
  <c r="AP7" i="1"/>
  <c r="AP10" i="1"/>
  <c r="AO4" i="1"/>
  <c r="AM24" i="1"/>
  <c r="AM22" i="1"/>
  <c r="AM13" i="1"/>
  <c r="AM15" i="1"/>
  <c r="AM12" i="1"/>
  <c r="AM14" i="1"/>
  <c r="AM11" i="1"/>
  <c r="AM16" i="1"/>
  <c r="AP24" i="1"/>
  <c r="AP23" i="1"/>
  <c r="AL3" i="1"/>
  <c r="AL2" i="1"/>
  <c r="AN6" i="1"/>
  <c r="AN22" i="1"/>
  <c r="AN21" i="1"/>
  <c r="AN24" i="1"/>
  <c r="AN23" i="1"/>
  <c r="AK15" i="1"/>
  <c r="AK14" i="1"/>
  <c r="AK11" i="1"/>
  <c r="AK16" i="1"/>
  <c r="AK13" i="1"/>
  <c r="AK12" i="1"/>
  <c r="AO5" i="1"/>
  <c r="AO6" i="1"/>
  <c r="AP2" i="1"/>
  <c r="AP3" i="1"/>
  <c r="AL23" i="1"/>
  <c r="AL24" i="1"/>
  <c r="AO13" i="1"/>
  <c r="AO12" i="1"/>
  <c r="AO16" i="1"/>
  <c r="AO14" i="1"/>
  <c r="AO11" i="1"/>
  <c r="AO15" i="1"/>
  <c r="AN2" i="1"/>
  <c r="AN3" i="1"/>
  <c r="AN10" i="1"/>
  <c r="AN8" i="1"/>
  <c r="AN7" i="1"/>
  <c r="AN9" i="1"/>
  <c r="AK22" i="1"/>
  <c r="AK21" i="1"/>
  <c r="AK24" i="1"/>
  <c r="AK23" i="1"/>
  <c r="AM4" i="1"/>
  <c r="AM5" i="1"/>
  <c r="AM6" i="1"/>
  <c r="AL7" i="1"/>
  <c r="AL9" i="1"/>
  <c r="AL8" i="1"/>
  <c r="AL10" i="1"/>
  <c r="AL13" i="1"/>
  <c r="AL16" i="1"/>
  <c r="AL11" i="1"/>
  <c r="AL12" i="1"/>
  <c r="AL14" i="1"/>
  <c r="AL15" i="1"/>
  <c r="AK6" i="1"/>
  <c r="AK4" i="1"/>
  <c r="AK5" i="1"/>
  <c r="AP22" i="1"/>
  <c r="AP21" i="1"/>
  <c r="AN5" i="1"/>
  <c r="AN4" i="1"/>
  <c r="AM23" i="1"/>
  <c r="AM21" i="1"/>
  <c r="AO20" i="1"/>
  <c r="AO19" i="1"/>
  <c r="AO18" i="1"/>
  <c r="AO9" i="1"/>
  <c r="AO8" i="1"/>
  <c r="AO7" i="1"/>
  <c r="AM18" i="1"/>
  <c r="AM19" i="1"/>
  <c r="AN20" i="1"/>
  <c r="AN19" i="1"/>
  <c r="AP5" i="1"/>
  <c r="AP4" i="1"/>
  <c r="AP6" i="1"/>
  <c r="AL6" i="1"/>
  <c r="AL5" i="1"/>
  <c r="AP12" i="1"/>
  <c r="AP13" i="1"/>
  <c r="AP15" i="1"/>
  <c r="AP16" i="1"/>
  <c r="EJ14" i="1"/>
  <c r="EJ5" i="1"/>
  <c r="D13" i="2"/>
  <c r="G13" i="2"/>
  <c r="R8" i="1"/>
  <c r="R6" i="1"/>
  <c r="AP18" i="1"/>
  <c r="AP19" i="1"/>
  <c r="AL21" i="1"/>
  <c r="AL22" i="1"/>
  <c r="AN15" i="1"/>
  <c r="AN12" i="1"/>
  <c r="AN13" i="1"/>
  <c r="T5" i="2"/>
  <c r="AL4" i="2"/>
  <c r="AF4" i="2"/>
  <c r="Y4" i="2"/>
  <c r="X3" i="2"/>
  <c r="W3" i="2"/>
  <c r="X9" i="2"/>
  <c r="EJ16" i="1"/>
  <c r="EJ7" i="1"/>
  <c r="D15" i="2"/>
  <c r="G15" i="2"/>
  <c r="EK16" i="1"/>
  <c r="EK7" i="1"/>
  <c r="E15" i="2"/>
  <c r="H15" i="2"/>
  <c r="AH5" i="2"/>
  <c r="EK19" i="1"/>
  <c r="EK10" i="1"/>
  <c r="E18" i="2"/>
  <c r="H18" i="2"/>
  <c r="EJ19" i="1"/>
  <c r="EJ10" i="1"/>
  <c r="D18" i="2"/>
  <c r="G18" i="2"/>
  <c r="EI14" i="1"/>
  <c r="EI5" i="1"/>
  <c r="C13" i="2"/>
  <c r="F13" i="2"/>
  <c r="EK14" i="1"/>
  <c r="EK5" i="1"/>
  <c r="E13" i="2"/>
  <c r="H13" i="2"/>
  <c r="EK17" i="1"/>
  <c r="EK8" i="1"/>
  <c r="E16" i="2"/>
  <c r="H16" i="2"/>
  <c r="EJ17" i="1"/>
  <c r="EJ8" i="1"/>
  <c r="D16" i="2"/>
  <c r="G16" i="2"/>
  <c r="EJ20" i="1"/>
  <c r="EJ11" i="1"/>
  <c r="D19" i="2"/>
  <c r="G19" i="2"/>
  <c r="EI20" i="1"/>
  <c r="EI11" i="1"/>
  <c r="C19" i="2"/>
  <c r="F19" i="2"/>
  <c r="EK20" i="1"/>
  <c r="EK11" i="1"/>
  <c r="E19" i="2"/>
  <c r="H19" i="2"/>
  <c r="EK25" i="1"/>
  <c r="E24" i="2"/>
  <c r="H24" i="2"/>
  <c r="X4" i="2"/>
  <c r="R4" i="2"/>
  <c r="D10" i="2"/>
  <c r="G10" i="2"/>
  <c r="EK23" i="1"/>
  <c r="E22" i="2"/>
  <c r="H22" i="2"/>
  <c r="EJ25" i="1"/>
  <c r="D9" i="2"/>
  <c r="G9" i="2"/>
  <c r="AD3" i="2"/>
  <c r="AK3" i="2"/>
  <c r="EJ12" i="1"/>
  <c r="D11" i="2"/>
  <c r="G11" i="2"/>
  <c r="EK12" i="1"/>
  <c r="E11" i="2"/>
  <c r="H11" i="2"/>
  <c r="EI12" i="1"/>
  <c r="C11" i="2"/>
  <c r="F11" i="2"/>
  <c r="AA4" i="2"/>
  <c r="AJ5" i="2"/>
  <c r="S4" i="2"/>
  <c r="S10" i="2"/>
  <c r="X5" i="2"/>
  <c r="AC3" i="2"/>
  <c r="AO4" i="2"/>
  <c r="AJ4" i="2"/>
  <c r="AO5" i="2"/>
  <c r="U3" i="2"/>
  <c r="Z4" i="2"/>
  <c r="AM3" i="2"/>
  <c r="AK4" i="2"/>
  <c r="M3" i="2"/>
  <c r="EI15" i="1"/>
  <c r="EI6" i="1"/>
  <c r="C14" i="2"/>
  <c r="F14" i="2"/>
  <c r="EJ15" i="1"/>
  <c r="EJ6" i="1"/>
  <c r="D14" i="2"/>
  <c r="G14" i="2"/>
  <c r="AN5" i="2"/>
  <c r="EJ24" i="1"/>
  <c r="D23" i="2"/>
  <c r="G23" i="2"/>
  <c r="M4" i="2"/>
  <c r="EI24" i="1"/>
  <c r="C23" i="2"/>
  <c r="F23" i="2"/>
  <c r="Y5" i="2"/>
  <c r="AC4" i="2"/>
  <c r="EI10" i="1"/>
  <c r="EI25" i="1"/>
  <c r="C9" i="2"/>
  <c r="F9" i="2"/>
  <c r="Q3" i="2"/>
  <c r="EJ23" i="1"/>
  <c r="D7" i="2"/>
  <c r="G7" i="2"/>
  <c r="E7" i="2"/>
  <c r="H7" i="2"/>
  <c r="AE5" i="2"/>
  <c r="T3" i="2"/>
  <c r="W4" i="2"/>
  <c r="EI23" i="1"/>
  <c r="C22" i="2"/>
  <c r="F22" i="2"/>
  <c r="E9" i="2"/>
  <c r="H9" i="2"/>
  <c r="S3" i="2"/>
  <c r="C10" i="2"/>
  <c r="F10" i="2"/>
  <c r="E10" i="2"/>
  <c r="H10" i="2"/>
  <c r="U4" i="2"/>
  <c r="AI4" i="2"/>
  <c r="AH4" i="2"/>
  <c r="AI10" i="2"/>
  <c r="V5" i="2"/>
  <c r="AB5" i="2"/>
  <c r="R3" i="2"/>
  <c r="R9" i="2"/>
  <c r="AN4" i="2"/>
  <c r="AJ3" i="2"/>
  <c r="N3" i="2"/>
  <c r="W5" i="2"/>
  <c r="AG4" i="2"/>
  <c r="AL5" i="2"/>
  <c r="AH3" i="2"/>
  <c r="AE3" i="2"/>
  <c r="AG3" i="2"/>
  <c r="O4" i="2"/>
  <c r="S5" i="2"/>
  <c r="P3" i="2"/>
  <c r="P5" i="2"/>
  <c r="U5" i="2"/>
  <c r="O3" i="2"/>
  <c r="O9" i="2"/>
  <c r="AM4" i="2"/>
  <c r="AE4" i="2"/>
  <c r="V4" i="2"/>
  <c r="AM5" i="2"/>
  <c r="AM11" i="2"/>
  <c r="AI3" i="2"/>
  <c r="AB4" i="2"/>
  <c r="AK5" i="2"/>
  <c r="AK11" i="2"/>
  <c r="N4" i="2"/>
  <c r="EK24" i="1"/>
  <c r="EK15" i="1"/>
  <c r="E23" i="2"/>
  <c r="H23" i="2"/>
  <c r="Y3" i="2"/>
  <c r="AB3" i="2"/>
  <c r="AD5" i="2"/>
  <c r="T4" i="2"/>
  <c r="EK6" i="1"/>
  <c r="E5" i="2"/>
  <c r="H5" i="2"/>
  <c r="AD4" i="2"/>
  <c r="AA5" i="2"/>
  <c r="O5" i="2"/>
  <c r="D22" i="2"/>
  <c r="G22" i="2"/>
  <c r="AI5" i="2"/>
  <c r="E14" i="2"/>
  <c r="H14" i="2"/>
  <c r="V3" i="2"/>
  <c r="AC5" i="2"/>
  <c r="R5" i="2"/>
  <c r="AG5" i="2"/>
  <c r="EI19" i="1"/>
  <c r="C18" i="2"/>
  <c r="F18" i="2"/>
  <c r="EK21" i="1"/>
  <c r="E20" i="2"/>
  <c r="H20" i="2"/>
  <c r="D5" i="2"/>
  <c r="G5" i="2"/>
  <c r="EK4" i="1"/>
  <c r="E3" i="2"/>
  <c r="H3" i="2"/>
  <c r="Q5" i="2"/>
  <c r="AO3" i="2"/>
  <c r="AN3" i="2"/>
  <c r="AF3" i="2"/>
  <c r="P4" i="2"/>
  <c r="Z5" i="2"/>
  <c r="C5" i="2"/>
  <c r="F5" i="2"/>
  <c r="L3" i="2"/>
  <c r="L9" i="2"/>
  <c r="EI8" i="1"/>
  <c r="C7" i="2"/>
  <c r="F7" i="2"/>
  <c r="EI13" i="1"/>
  <c r="EI4" i="1"/>
  <c r="C12" i="2"/>
  <c r="F12" i="2"/>
  <c r="EJ13" i="1"/>
  <c r="EJ4" i="1"/>
  <c r="D12" i="2"/>
  <c r="G12" i="2"/>
  <c r="EK13" i="1"/>
  <c r="E12" i="2"/>
  <c r="H12" i="2"/>
  <c r="Z3" i="2"/>
  <c r="AA3" i="2"/>
  <c r="N5" i="2"/>
  <c r="L4" i="2"/>
  <c r="L10" i="2"/>
  <c r="D24" i="2"/>
  <c r="G24" i="2"/>
  <c r="EJ21" i="1"/>
  <c r="D20" i="2"/>
  <c r="G20" i="2"/>
  <c r="EI21" i="1"/>
  <c r="C20" i="2"/>
  <c r="F20" i="2"/>
  <c r="W11" i="2"/>
  <c r="AJ11" i="2"/>
  <c r="AE11" i="2"/>
  <c r="O11" i="2"/>
  <c r="AH11" i="2"/>
  <c r="N10" i="2"/>
  <c r="T10" i="2"/>
  <c r="AC10" i="2"/>
  <c r="AE10" i="2"/>
  <c r="AE9" i="2"/>
  <c r="AI9" i="2"/>
  <c r="AG9" i="2"/>
  <c r="AA9" i="2"/>
  <c r="U10" i="2"/>
  <c r="S9" i="2"/>
  <c r="T9" i="2"/>
  <c r="Q9" i="2"/>
  <c r="U9" i="2"/>
  <c r="AC9" i="2"/>
  <c r="AN10" i="2"/>
  <c r="AO10" i="2"/>
  <c r="AA10" i="2"/>
  <c r="W10" i="2"/>
  <c r="AJ10" i="2"/>
  <c r="AL11" i="2"/>
  <c r="Y10" i="2"/>
  <c r="AF10" i="2"/>
  <c r="T11" i="2"/>
  <c r="AO11" i="2"/>
  <c r="X11" i="2"/>
  <c r="AK9" i="2"/>
  <c r="AD9" i="2"/>
  <c r="R11" i="2"/>
  <c r="EK18" i="1"/>
  <c r="EK9" i="1"/>
  <c r="E17" i="2"/>
  <c r="H17" i="2"/>
  <c r="Z11" i="2"/>
  <c r="AC11" i="2"/>
  <c r="EI7" i="1"/>
  <c r="C6" i="2"/>
  <c r="F6" i="2"/>
  <c r="EI16" i="1"/>
  <c r="C15" i="2"/>
  <c r="F15" i="2"/>
  <c r="AN9" i="2"/>
  <c r="AF5" i="2"/>
  <c r="AF11" i="2"/>
  <c r="EI9" i="1"/>
  <c r="C8" i="2"/>
  <c r="F8" i="2"/>
  <c r="EJ9" i="1"/>
  <c r="D8" i="2"/>
  <c r="G8" i="2"/>
  <c r="EI18" i="1"/>
  <c r="C4" i="2"/>
  <c r="F4" i="2"/>
  <c r="Q4" i="2"/>
  <c r="R10" i="2"/>
  <c r="D6" i="2"/>
  <c r="G6" i="2"/>
  <c r="EJ22" i="1"/>
  <c r="D21" i="2"/>
  <c r="G21" i="2"/>
  <c r="Z9" i="2"/>
  <c r="P10" i="2"/>
  <c r="V9" i="2"/>
  <c r="E4" i="2"/>
  <c r="H4" i="2"/>
  <c r="C24" i="2"/>
  <c r="F24" i="2"/>
  <c r="AL3" i="2"/>
  <c r="AM9" i="2"/>
  <c r="EK22" i="1"/>
  <c r="E21" i="2"/>
  <c r="H21" i="2"/>
  <c r="L5" i="2"/>
  <c r="L11" i="2"/>
  <c r="EI17" i="1"/>
  <c r="C16" i="2"/>
  <c r="F16" i="2"/>
  <c r="D3" i="2"/>
  <c r="G3" i="2"/>
  <c r="C3" i="2"/>
  <c r="F3" i="2"/>
  <c r="EJ18" i="1"/>
  <c r="D4" i="2"/>
  <c r="G4" i="2"/>
  <c r="C17" i="2"/>
  <c r="F17" i="2"/>
  <c r="D17" i="2"/>
  <c r="G17" i="2"/>
  <c r="M5" i="2"/>
  <c r="N11" i="2"/>
  <c r="E6" i="2"/>
  <c r="H6" i="2"/>
  <c r="EI22" i="1"/>
  <c r="C21" i="2"/>
  <c r="F21" i="2"/>
  <c r="E8" i="2"/>
  <c r="H8" i="2"/>
  <c r="M9" i="2"/>
  <c r="S11" i="2"/>
  <c r="AB10" i="2"/>
  <c r="W9" i="2"/>
  <c r="X10" i="2"/>
  <c r="AF9" i="2"/>
  <c r="AO9" i="2"/>
  <c r="Q11" i="2"/>
  <c r="M10" i="2"/>
  <c r="AB11" i="2"/>
  <c r="Y9" i="2"/>
  <c r="Z10" i="2"/>
  <c r="AD10" i="2"/>
  <c r="O10" i="2"/>
  <c r="AH9" i="2"/>
  <c r="AK10" i="2"/>
  <c r="AI11" i="2"/>
  <c r="AA11" i="2"/>
  <c r="AG10" i="2"/>
  <c r="AD11" i="2"/>
  <c r="AB9" i="2"/>
  <c r="U11" i="2"/>
  <c r="AL10" i="2"/>
  <c r="P11" i="2"/>
  <c r="N9" i="2"/>
  <c r="P9" i="2"/>
  <c r="AJ9" i="2"/>
  <c r="AN11" i="2"/>
  <c r="AH10" i="2"/>
  <c r="Y11" i="2"/>
  <c r="V10" i="2"/>
  <c r="V11" i="2"/>
  <c r="AM10" i="2"/>
  <c r="M11" i="2"/>
  <c r="AG11" i="2"/>
  <c r="AM17" i="2"/>
  <c r="N17" i="2"/>
  <c r="AL9" i="2"/>
  <c r="AL15" i="2"/>
  <c r="Y17" i="2"/>
  <c r="Q10" i="2"/>
  <c r="N16" i="2"/>
  <c r="AL16" i="2"/>
  <c r="W17" i="2"/>
  <c r="AD17" i="2"/>
  <c r="V17" i="2"/>
  <c r="AN17" i="2"/>
  <c r="AG16" i="2"/>
  <c r="L17" i="2"/>
  <c r="AJ17" i="2"/>
  <c r="AJ16" i="2"/>
  <c r="AH15" i="2"/>
  <c r="AN16" i="2"/>
  <c r="W15" i="2"/>
  <c r="R16" i="2"/>
  <c r="U16" i="2"/>
  <c r="AO16" i="2"/>
  <c r="Y16" i="2"/>
  <c r="V16" i="2"/>
  <c r="AI16" i="2"/>
  <c r="N15" i="2"/>
  <c r="P17" i="2"/>
  <c r="AE17" i="2"/>
  <c r="AA17" i="2"/>
  <c r="AC17" i="2"/>
  <c r="AA16" i="2"/>
  <c r="O16" i="2"/>
  <c r="X16" i="2"/>
  <c r="T15" i="2"/>
  <c r="W16" i="2"/>
  <c r="T16" i="2"/>
  <c r="AA15" i="2"/>
  <c r="AL17" i="2"/>
  <c r="O17" i="2"/>
  <c r="R17" i="2"/>
  <c r="AH17" i="2"/>
  <c r="AK16" i="2"/>
  <c r="AF16" i="2"/>
  <c r="AK17" i="2"/>
  <c r="Y15" i="2"/>
  <c r="M16" i="2"/>
  <c r="X17" i="2"/>
  <c r="AM15" i="2"/>
  <c r="S17" i="2"/>
  <c r="S16" i="2"/>
  <c r="AC16" i="2"/>
  <c r="Z17" i="2"/>
  <c r="L16" i="2"/>
  <c r="AM16" i="2"/>
  <c r="AH16" i="2"/>
  <c r="AJ15" i="2"/>
  <c r="M17" i="2"/>
  <c r="U17" i="2"/>
  <c r="U15" i="2"/>
  <c r="AI17" i="2"/>
  <c r="AG17" i="2"/>
  <c r="X15" i="2"/>
  <c r="AD16" i="2"/>
  <c r="AB17" i="2"/>
  <c r="Q17" i="2"/>
  <c r="Q16" i="2"/>
  <c r="AB16" i="2"/>
  <c r="T17" i="2"/>
  <c r="AO17" i="2"/>
  <c r="AF17" i="2"/>
  <c r="P16" i="2"/>
  <c r="Z16" i="2"/>
  <c r="AN15" i="2"/>
  <c r="O15" i="2"/>
  <c r="AO15" i="2"/>
  <c r="AB15" i="2"/>
  <c r="M15" i="2"/>
  <c r="AF15" i="2"/>
  <c r="R15" i="2"/>
  <c r="Q15" i="2"/>
  <c r="L15" i="2"/>
  <c r="S15" i="2"/>
  <c r="AD15" i="2"/>
  <c r="AI15" i="2"/>
  <c r="AE15" i="2"/>
  <c r="P15" i="2"/>
  <c r="AC15" i="2"/>
  <c r="AG15" i="2"/>
  <c r="Z15" i="2"/>
  <c r="AK15" i="2"/>
  <c r="AE16" i="2"/>
  <c r="V15" i="2"/>
</calcChain>
</file>

<file path=xl/sharedStrings.xml><?xml version="1.0" encoding="utf-8"?>
<sst xmlns="http://schemas.openxmlformats.org/spreadsheetml/2006/main" count="531" uniqueCount="102">
  <si>
    <t>Trecho Urbano</t>
  </si>
  <si>
    <t>Via Local</t>
  </si>
  <si>
    <t>ext</t>
  </si>
  <si>
    <t>terreno</t>
  </si>
  <si>
    <t>Aux</t>
  </si>
  <si>
    <t>Último Ano</t>
  </si>
  <si>
    <t>PNV</t>
  </si>
  <si>
    <t>Subtrecho</t>
  </si>
  <si>
    <t>Ext Plano</t>
  </si>
  <si>
    <t>Ext Ondulado</t>
  </si>
  <si>
    <t>Ext Montanhoso</t>
  </si>
  <si>
    <t>Terreno Plano</t>
  </si>
  <si>
    <t>Terreno Ondulado</t>
  </si>
  <si>
    <t>Terreno Montanhoso</t>
  </si>
  <si>
    <t>A</t>
  </si>
  <si>
    <t>Sim</t>
  </si>
  <si>
    <t>050BGO0070</t>
  </si>
  <si>
    <t>050BGO0070A</t>
  </si>
  <si>
    <t>B</t>
  </si>
  <si>
    <t>050BGO0075A</t>
  </si>
  <si>
    <t>Ext</t>
  </si>
  <si>
    <t>Total Plano</t>
  </si>
  <si>
    <t>Total Ondulado</t>
  </si>
  <si>
    <t>Total Montanhoso</t>
  </si>
  <si>
    <t>sim</t>
  </si>
  <si>
    <t>C</t>
  </si>
  <si>
    <t>050BGO0080B</t>
  </si>
  <si>
    <t>050BMG0170</t>
  </si>
  <si>
    <t>D</t>
  </si>
  <si>
    <t>050BGO0090B</t>
  </si>
  <si>
    <t>050BMG0190</t>
  </si>
  <si>
    <t>E</t>
  </si>
  <si>
    <t>050BGO0095B</t>
  </si>
  <si>
    <t>050BMG0210</t>
  </si>
  <si>
    <t>F</t>
  </si>
  <si>
    <t>050BGO0110C</t>
  </si>
  <si>
    <t>050BGO0075</t>
  </si>
  <si>
    <t>G</t>
  </si>
  <si>
    <t>050BGO0120C</t>
  </si>
  <si>
    <t>050BMG0250</t>
  </si>
  <si>
    <t>050BGO0130C</t>
  </si>
  <si>
    <t>050BMG0260</t>
  </si>
  <si>
    <t>050BGO0135C</t>
  </si>
  <si>
    <t>050BMG0265</t>
  </si>
  <si>
    <t>050BGO0140D</t>
  </si>
  <si>
    <t>050BMG0270</t>
  </si>
  <si>
    <t>050BGO0150D</t>
  </si>
  <si>
    <t>050BMG0285</t>
  </si>
  <si>
    <t>050BGO0152D</t>
  </si>
  <si>
    <t>050BGO0080</t>
  </si>
  <si>
    <t>050BGO0154D</t>
  </si>
  <si>
    <t>050BMG0170D</t>
  </si>
  <si>
    <t>050BGO0090</t>
  </si>
  <si>
    <t>050BMG0190D</t>
  </si>
  <si>
    <t>050BMG0210E</t>
  </si>
  <si>
    <t>050BGO0095</t>
  </si>
  <si>
    <t>050BGO0110</t>
  </si>
  <si>
    <t>050BMG0250F</t>
  </si>
  <si>
    <t>050BGO0120</t>
  </si>
  <si>
    <t>050BMG0260F</t>
  </si>
  <si>
    <t>050BGO0130</t>
  </si>
  <si>
    <t>050BMG0260G</t>
  </si>
  <si>
    <t>050BGO0135</t>
  </si>
  <si>
    <t>050BMG0265G</t>
  </si>
  <si>
    <t>050BGO0140</t>
  </si>
  <si>
    <t>050BMG0270G</t>
  </si>
  <si>
    <t>050BGO0150</t>
  </si>
  <si>
    <t>050BMG0285G</t>
  </si>
  <si>
    <t>050BGO0152</t>
  </si>
  <si>
    <t>050BGO0154</t>
  </si>
  <si>
    <t>Plano</t>
  </si>
  <si>
    <t>Ondulado</t>
  </si>
  <si>
    <t>Montanhoso</t>
  </si>
  <si>
    <t>Ano de Gatilho</t>
  </si>
  <si>
    <t>Ext PNV</t>
  </si>
  <si>
    <t>% Plano</t>
  </si>
  <si>
    <t>% Ondulado</t>
  </si>
  <si>
    <t>% Montanhoso</t>
  </si>
  <si>
    <t>4.2.1</t>
  </si>
  <si>
    <t>4.2.2</t>
  </si>
  <si>
    <t>4.2.3</t>
  </si>
  <si>
    <t>Divisão 40/60</t>
  </si>
  <si>
    <t>Cronograma</t>
  </si>
  <si>
    <t>ondulado</t>
  </si>
  <si>
    <t/>
  </si>
  <si>
    <t>Est</t>
  </si>
  <si>
    <t>% Urbano</t>
  </si>
  <si>
    <t>GO</t>
  </si>
  <si>
    <t>MG</t>
  </si>
  <si>
    <t>substituir 3,1</t>
  </si>
  <si>
    <t>substituir 3,5</t>
  </si>
  <si>
    <t>substituir 11,2</t>
  </si>
  <si>
    <t>substituir 4,6</t>
  </si>
  <si>
    <t>050BMG9040</t>
  </si>
  <si>
    <t>050BMG9020</t>
  </si>
  <si>
    <t>050BMG9010</t>
  </si>
  <si>
    <t>050BMG9010F</t>
  </si>
  <si>
    <t>050BMG9020F</t>
  </si>
  <si>
    <t>050BMG9040F</t>
  </si>
  <si>
    <t>excluir 0,06</t>
  </si>
  <si>
    <t>excluir 0,33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</si>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</sst>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5" formatCode="_(&quot;R$ &quot;* #,##0.00_);_(&quot;R$ &quot;* \(#,##0.00\);_(&quot;R$ &quot;* &quot;-&quot;??_);_(@_)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9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7030A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9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0" fontId="8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54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2" xfId="0" applyBorder="1"/>
    <xf numFmtId="0" fontId="3" fillId="2" borderId="2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2" xfId="0" applyFont="1" applyFill="1" applyBorder="1"/>
    <xf numFmtId="0" fontId="0" fillId="0" borderId="0" xfId="0" applyAlignment="1">
      <alignment horizontal="right"/>
    </xf>
    <xf numFmtId="0" fontId="0" fillId="2" borderId="0" xfId="0" applyFill="1"/>
    <xf numFmtId="0" fontId="2" fillId="2" borderId="3" xfId="0" applyFont="1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6" xfId="0" applyFont="1" applyFill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2" fillId="3" borderId="0" xfId="0" applyFont="1" applyFill="1"/>
    <xf numFmtId="9" fontId="0" fillId="0" borderId="0" xfId="1" applyFont="1"/>
    <xf numFmtId="0" fontId="0" fillId="0" borderId="2" xfId="0" applyBorder="1" applyAlignment="1">
      <alignment horizontal="right"/>
    </xf>
    <xf numFmtId="0" fontId="0" fillId="2" borderId="1" xfId="0" applyFill="1" applyBorder="1"/>
    <xf numFmtId="0" fontId="0" fillId="2" borderId="9" xfId="0" applyFill="1" applyBorder="1"/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2" fillId="2" borderId="11" xfId="0" applyFont="1" applyFill="1" applyBorder="1"/>
    <xf numFmtId="0" fontId="2" fillId="2" borderId="12" xfId="0" applyFont="1" applyFill="1" applyBorder="1"/>
    <xf numFmtId="164" fontId="2" fillId="3" borderId="0" xfId="0" applyNumberFormat="1" applyFont="1" applyFill="1"/>
    <xf numFmtId="164" fontId="0" fillId="0" borderId="0" xfId="0" applyNumberFormat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2" fontId="0" fillId="0" borderId="13" xfId="0" applyNumberFormat="1" applyBorder="1" applyAlignment="1">
      <alignment horizontal="center"/>
    </xf>
    <xf numFmtId="0" fontId="3" fillId="0" borderId="0" xfId="0" applyFont="1"/>
    <xf numFmtId="0" fontId="3" fillId="4" borderId="0" xfId="0" applyFont="1" applyFill="1"/>
    <xf numFmtId="0" fontId="4" fillId="4" borderId="0" xfId="0" applyFont="1" applyFill="1"/>
    <xf numFmtId="0" fontId="4" fillId="0" borderId="0" xfId="0" applyFont="1"/>
    <xf numFmtId="0" fontId="4" fillId="3" borderId="0" xfId="0" applyFont="1" applyFill="1"/>
    <xf numFmtId="0" fontId="3" fillId="0" borderId="0" xfId="0" applyFont="1" applyFill="1"/>
    <xf numFmtId="9" fontId="3" fillId="0" borderId="0" xfId="1" applyFont="1" applyFill="1"/>
    <xf numFmtId="164" fontId="3" fillId="0" borderId="0" xfId="0" applyNumberFormat="1" applyFont="1"/>
    <xf numFmtId="164" fontId="3" fillId="0" borderId="0" xfId="1" applyNumberFormat="1" applyFont="1"/>
    <xf numFmtId="9" fontId="3" fillId="0" borderId="0" xfId="1" applyFont="1"/>
    <xf numFmtId="0" fontId="2" fillId="0" borderId="0" xfId="0" applyFont="1" applyAlignment="1">
      <alignment horizontal="center"/>
    </xf>
    <xf numFmtId="0" fontId="0" fillId="5" borderId="0" xfId="0" applyFill="1" applyAlignment="1">
      <alignment horizontal="center"/>
    </xf>
    <xf numFmtId="166" fontId="0" fillId="0" borderId="0" xfId="1" applyNumberFormat="1" applyFont="1" applyAlignment="1">
      <alignment horizontal="center"/>
    </xf>
    <xf numFmtId="2" fontId="0" fillId="0" borderId="0" xfId="0" applyNumberFormat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4" borderId="7" xfId="0" applyFill="1" applyBorder="1" applyAlignment="1">
      <alignment horizontal="center"/>
    </xf>
    <xf numFmtId="2" fontId="0" fillId="4" borderId="7" xfId="0" applyNumberFormat="1" applyFill="1" applyBorder="1" applyAlignment="1">
      <alignment horizontal="center"/>
    </xf>
    <xf numFmtId="0" fontId="0" fillId="4" borderId="0" xfId="0" applyFill="1"/>
    <xf numFmtId="0" fontId="0" fillId="4" borderId="0" xfId="0" applyFill="1" applyBorder="1" applyAlignment="1">
      <alignment horizontal="center"/>
    </xf>
    <xf numFmtId="2" fontId="0" fillId="4" borderId="0" xfId="0" applyNumberFormat="1" applyFill="1" applyBorder="1" applyAlignment="1">
      <alignment horizontal="center"/>
    </xf>
  </cellXfs>
  <cellStyles count="8">
    <cellStyle name="Comma 2" xfId="2"/>
    <cellStyle name="Currency 2" xfId="3"/>
    <cellStyle name="Normal" xfId="0" builtinId="0"/>
    <cellStyle name="Normal 2" xfId="4"/>
    <cellStyle name="Normal 2 2" xfId="5"/>
    <cellStyle name="Percent" xfId="1" builtinId="5"/>
    <cellStyle name="Percent 2" xfId="6"/>
    <cellStyle name="Percent 3" xfId="7"/>
  </cellStyles>
  <dxfs count="3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39994506668294322"/>
        </patternFill>
      </fill>
    </dxf>
    <dxf>
      <fill>
        <patternFill>
          <bgColor theme="7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9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rgio.demarchi/z/07-alocacao/matriz%20de%20automoveis%20onibus%20e%20moto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gic"/>
      <sheetName val="od"/>
      <sheetName val="pop"/>
      <sheetName val="PIB"/>
      <sheetName val="gera_mun"/>
      <sheetName val="gera_zona"/>
      <sheetName val="grav"/>
      <sheetName val="imped"/>
      <sheetName val="auto"/>
      <sheetName val="moto"/>
      <sheetName val="matriz"/>
      <sheetName val="matag"/>
      <sheetName val="arrumar"/>
      <sheetName val="contagem"/>
      <sheetName val="centroid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">
          <cell r="I2">
            <v>1.0640149302753084</v>
          </cell>
          <cell r="Q2">
            <v>40</v>
          </cell>
        </row>
        <row r="3">
          <cell r="I3">
            <v>-5.1512218017817996E-2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EK605"/>
  <sheetViews>
    <sheetView topLeftCell="AN1" zoomScale="80" zoomScaleNormal="80" workbookViewId="0">
      <selection activeCell="AS4" sqref="AS4:AS27"/>
    </sheetView>
  </sheetViews>
  <sheetFormatPr defaultRowHeight="15" x14ac:dyDescent="0.25"/>
  <cols>
    <col min="1" max="1" width="7.42578125" style="1" customWidth="1"/>
    <col min="2" max="9" width="7.42578125" customWidth="1"/>
    <col min="10" max="10" width="15.5703125" bestFit="1" customWidth="1"/>
    <col min="11" max="11" width="10" bestFit="1" customWidth="1"/>
    <col min="12" max="12" width="7.7109375" bestFit="1" customWidth="1"/>
    <col min="13" max="13" width="13.140625" bestFit="1" customWidth="1"/>
    <col min="14" max="14" width="9.5703125" customWidth="1"/>
    <col min="15" max="15" width="10.7109375" bestFit="1" customWidth="1"/>
    <col min="16" max="16" width="14.85546875" bestFit="1" customWidth="1"/>
    <col min="18" max="18" width="11" bestFit="1" customWidth="1"/>
    <col min="19" max="19" width="15.140625" bestFit="1" customWidth="1"/>
    <col min="20" max="20" width="13.140625" bestFit="1" customWidth="1"/>
    <col min="30" max="30" width="14.85546875" bestFit="1" customWidth="1"/>
    <col min="31" max="31" width="14.5703125" customWidth="1"/>
    <col min="32" max="32" width="10" bestFit="1" customWidth="1"/>
    <col min="33" max="33" width="9.42578125" bestFit="1" customWidth="1"/>
    <col min="34" max="34" width="13" bestFit="1" customWidth="1"/>
    <col min="35" max="35" width="15.7109375" bestFit="1" customWidth="1"/>
    <col min="45" max="45" width="13.5703125" bestFit="1" customWidth="1"/>
    <col min="46" max="75" width="7" customWidth="1"/>
    <col min="76" max="76" width="6.28515625" customWidth="1"/>
    <col min="77" max="106" width="7.140625" customWidth="1"/>
    <col min="107" max="107" width="6.42578125" customWidth="1"/>
    <col min="108" max="137" width="6.5703125" customWidth="1"/>
    <col min="139" max="139" width="11" bestFit="1" customWidth="1"/>
    <col min="140" max="140" width="14.85546875" bestFit="1" customWidth="1"/>
    <col min="141" max="141" width="17.42578125" bestFit="1" customWidth="1"/>
  </cols>
  <sheetData>
    <row r="1" spans="1:141" ht="15.75" thickBot="1" x14ac:dyDescent="0.3">
      <c r="B1" s="1">
        <v>220</v>
      </c>
      <c r="C1" s="1">
        <v>230</v>
      </c>
      <c r="D1" s="1">
        <v>240</v>
      </c>
      <c r="E1" s="1">
        <v>250</v>
      </c>
      <c r="F1" s="1">
        <v>260</v>
      </c>
      <c r="G1" s="1">
        <v>270</v>
      </c>
      <c r="H1" s="1">
        <v>280</v>
      </c>
      <c r="I1" s="1">
        <v>290</v>
      </c>
      <c r="J1" s="1" t="s">
        <v>0</v>
      </c>
      <c r="K1" s="1" t="s">
        <v>1</v>
      </c>
      <c r="L1" s="1"/>
      <c r="M1" s="1"/>
      <c r="N1" s="2" t="s">
        <v>2</v>
      </c>
      <c r="O1" s="2" t="s">
        <v>3</v>
      </c>
      <c r="P1" s="2" t="s">
        <v>4</v>
      </c>
      <c r="Q1" s="2" t="s">
        <v>85</v>
      </c>
      <c r="R1" s="42" t="s">
        <v>5</v>
      </c>
      <c r="T1" s="3"/>
      <c r="U1" s="4">
        <v>220</v>
      </c>
      <c r="V1" s="4">
        <v>230</v>
      </c>
      <c r="W1" s="4">
        <v>240</v>
      </c>
      <c r="X1" s="4">
        <v>250</v>
      </c>
      <c r="Y1" s="4">
        <v>260</v>
      </c>
      <c r="Z1" s="5">
        <v>270</v>
      </c>
      <c r="AA1" s="5">
        <v>280</v>
      </c>
      <c r="AB1" s="5">
        <v>290</v>
      </c>
      <c r="AD1" s="6" t="s">
        <v>4</v>
      </c>
      <c r="AE1" s="6" t="s">
        <v>6</v>
      </c>
      <c r="AF1" s="6" t="s">
        <v>7</v>
      </c>
      <c r="AG1" s="6" t="s">
        <v>8</v>
      </c>
      <c r="AH1" s="6" t="s">
        <v>9</v>
      </c>
      <c r="AI1" s="6" t="s">
        <v>10</v>
      </c>
      <c r="AJ1" s="6">
        <v>230</v>
      </c>
      <c r="AK1" s="6">
        <v>240</v>
      </c>
      <c r="AL1" s="6">
        <v>250</v>
      </c>
      <c r="AM1" s="6">
        <v>260</v>
      </c>
      <c r="AN1" s="6">
        <v>270</v>
      </c>
      <c r="AO1" s="6">
        <v>280</v>
      </c>
      <c r="AP1" s="6">
        <v>290</v>
      </c>
      <c r="AQ1" s="7"/>
      <c r="AR1" s="8"/>
      <c r="AS1" s="9" t="s">
        <v>11</v>
      </c>
      <c r="AT1" s="10"/>
      <c r="AU1" s="10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1"/>
      <c r="BY1" s="12" t="s">
        <v>12</v>
      </c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1"/>
      <c r="DD1" s="12" t="s">
        <v>13</v>
      </c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  <c r="EC1" s="10"/>
      <c r="ED1" s="10"/>
      <c r="EE1" s="10"/>
      <c r="EF1" s="10"/>
      <c r="EG1" s="11"/>
    </row>
    <row r="2" spans="1:141" x14ac:dyDescent="0.25">
      <c r="A2" s="13" t="s">
        <v>14</v>
      </c>
      <c r="B2" s="13">
        <v>2013</v>
      </c>
      <c r="C2" s="13">
        <v>9999</v>
      </c>
      <c r="D2" s="13">
        <v>9999</v>
      </c>
      <c r="E2" s="13">
        <v>9999</v>
      </c>
      <c r="F2" s="13">
        <v>9999</v>
      </c>
      <c r="G2" s="13">
        <v>9999</v>
      </c>
      <c r="H2" s="13">
        <v>9999</v>
      </c>
      <c r="I2" s="14">
        <v>9999</v>
      </c>
      <c r="J2" s="13" t="s">
        <v>15</v>
      </c>
      <c r="K2" s="13" t="s">
        <v>15</v>
      </c>
      <c r="L2" s="13">
        <v>636352</v>
      </c>
      <c r="M2" s="13" t="s">
        <v>16</v>
      </c>
      <c r="N2" s="15">
        <v>1.3602150537634408</v>
      </c>
      <c r="O2" t="s">
        <v>83</v>
      </c>
      <c r="P2" t="s">
        <v>17</v>
      </c>
      <c r="Q2" t="str">
        <f>MID(P2,5,2)</f>
        <v>GO</v>
      </c>
      <c r="R2" s="43">
        <v>2038</v>
      </c>
      <c r="T2" s="4" t="s">
        <v>14</v>
      </c>
      <c r="U2" s="16">
        <f>MIN(B2:B13)</f>
        <v>2013</v>
      </c>
      <c r="V2" s="16">
        <f t="shared" ref="V2:AB2" si="0">MIN(C2:C13)</f>
        <v>2059</v>
      </c>
      <c r="W2" s="16">
        <f t="shared" si="0"/>
        <v>2070</v>
      </c>
      <c r="X2" s="16">
        <f t="shared" si="0"/>
        <v>9999</v>
      </c>
      <c r="Y2" s="16">
        <f t="shared" si="0"/>
        <v>9999</v>
      </c>
      <c r="Z2" s="16">
        <f t="shared" si="0"/>
        <v>9999</v>
      </c>
      <c r="AA2" s="16">
        <f t="shared" si="0"/>
        <v>9999</v>
      </c>
      <c r="AB2" s="16">
        <f t="shared" si="0"/>
        <v>9999</v>
      </c>
      <c r="AD2" s="17" t="s">
        <v>17</v>
      </c>
      <c r="AE2" t="str">
        <f>MID(AD2,1,10)</f>
        <v>050BGO0070</v>
      </c>
      <c r="AF2" t="str">
        <f>RIGHT(AD2,1)</f>
        <v>A</v>
      </c>
      <c r="AG2" s="18">
        <f>SUMIFS($N:$N,$O:$O,"plano",$P:$P,$AD2)/SUMIF(M:M,AE2,N:N)</f>
        <v>0</v>
      </c>
      <c r="AH2" s="18">
        <f>SUMIFS($N:$N,$O:$O,"ondulado",$P:$P,$AD2)/SUMIF(M:M,AE2,N:N)</f>
        <v>1</v>
      </c>
      <c r="AI2" s="18">
        <f>SUMIFS($N:$N,$O:$O,"montanhoso",$P:$P,$AD2)/SUMIF(M:M,AE2,N:N)</f>
        <v>0</v>
      </c>
      <c r="AJ2" s="19">
        <f>INDEX(V:V,MATCH($AF2,$T:$T,0))</f>
        <v>2059</v>
      </c>
      <c r="AK2" s="19">
        <f>INDEX(W:W,MATCH($AF2,$T:$T,0))</f>
        <v>2070</v>
      </c>
      <c r="AL2" s="19">
        <f>INDEX(X:X,MATCH($AF2,$T:$T,0))</f>
        <v>9999</v>
      </c>
      <c r="AM2" s="19">
        <f>INDEX(Y:Y,MATCH($AF2,$T:$T,0))</f>
        <v>9999</v>
      </c>
      <c r="AN2" s="19">
        <f>INDEX(Z:Z,MATCH($AF2,$T:$T,0))</f>
        <v>9999</v>
      </c>
      <c r="AO2" s="19">
        <f>INDEX(AA:AA,MATCH($AF2,$T:$T,0))</f>
        <v>9999</v>
      </c>
      <c r="AP2" s="19">
        <f>INDEX(AB:AB,MATCH($AF2,$T:$T,0))</f>
        <v>9999</v>
      </c>
      <c r="AQ2" s="7"/>
      <c r="AR2" s="20"/>
      <c r="AS2" s="21"/>
      <c r="AT2" s="6">
        <v>1</v>
      </c>
      <c r="AU2" s="6">
        <v>2</v>
      </c>
      <c r="AV2" s="6">
        <v>3</v>
      </c>
      <c r="AW2" s="6">
        <v>4</v>
      </c>
      <c r="AX2" s="6">
        <v>5</v>
      </c>
      <c r="AY2" s="6">
        <v>6</v>
      </c>
      <c r="AZ2" s="6">
        <v>7</v>
      </c>
      <c r="BA2" s="6">
        <v>8</v>
      </c>
      <c r="BB2" s="6">
        <v>9</v>
      </c>
      <c r="BC2" s="6">
        <v>10</v>
      </c>
      <c r="BD2" s="6">
        <v>11</v>
      </c>
      <c r="BE2" s="6">
        <v>12</v>
      </c>
      <c r="BF2" s="6">
        <v>13</v>
      </c>
      <c r="BG2" s="6">
        <v>14</v>
      </c>
      <c r="BH2" s="6">
        <v>15</v>
      </c>
      <c r="BI2" s="6">
        <v>16</v>
      </c>
      <c r="BJ2" s="6">
        <v>17</v>
      </c>
      <c r="BK2" s="6">
        <v>18</v>
      </c>
      <c r="BL2" s="6">
        <v>19</v>
      </c>
      <c r="BM2" s="6">
        <v>20</v>
      </c>
      <c r="BN2" s="6">
        <v>21</v>
      </c>
      <c r="BO2" s="6">
        <v>22</v>
      </c>
      <c r="BP2" s="6">
        <v>23</v>
      </c>
      <c r="BQ2" s="6">
        <v>24</v>
      </c>
      <c r="BR2" s="6">
        <v>25</v>
      </c>
      <c r="BS2" s="6"/>
      <c r="BT2" s="6"/>
      <c r="BU2" s="6"/>
      <c r="BV2" s="6"/>
      <c r="BW2" s="6"/>
      <c r="BY2" s="6">
        <v>1</v>
      </c>
      <c r="BZ2" s="6">
        <v>2</v>
      </c>
      <c r="CA2" s="6">
        <v>3</v>
      </c>
      <c r="CB2" s="6">
        <v>4</v>
      </c>
      <c r="CC2" s="6">
        <v>5</v>
      </c>
      <c r="CD2" s="6">
        <v>6</v>
      </c>
      <c r="CE2" s="6">
        <v>7</v>
      </c>
      <c r="CF2" s="6">
        <v>8</v>
      </c>
      <c r="CG2" s="6">
        <v>9</v>
      </c>
      <c r="CH2" s="6">
        <v>10</v>
      </c>
      <c r="CI2" s="6">
        <v>11</v>
      </c>
      <c r="CJ2" s="6">
        <v>12</v>
      </c>
      <c r="CK2" s="6">
        <v>13</v>
      </c>
      <c r="CL2" s="6">
        <v>14</v>
      </c>
      <c r="CM2" s="6">
        <v>15</v>
      </c>
      <c r="CN2" s="6">
        <v>16</v>
      </c>
      <c r="CO2" s="6">
        <v>17</v>
      </c>
      <c r="CP2" s="6">
        <v>18</v>
      </c>
      <c r="CQ2" s="6">
        <v>19</v>
      </c>
      <c r="CR2" s="6">
        <v>20</v>
      </c>
      <c r="CS2" s="6">
        <v>21</v>
      </c>
      <c r="CT2" s="6">
        <v>22</v>
      </c>
      <c r="CU2" s="6">
        <v>23</v>
      </c>
      <c r="CV2" s="6">
        <v>24</v>
      </c>
      <c r="CW2" s="6">
        <v>25</v>
      </c>
      <c r="CX2" s="6"/>
      <c r="CY2" s="6"/>
      <c r="CZ2" s="6"/>
      <c r="DA2" s="6"/>
      <c r="DB2" s="6"/>
      <c r="DD2" s="6">
        <v>1</v>
      </c>
      <c r="DE2" s="6">
        <v>2</v>
      </c>
      <c r="DF2" s="6">
        <v>3</v>
      </c>
      <c r="DG2" s="6">
        <v>4</v>
      </c>
      <c r="DH2" s="6">
        <v>5</v>
      </c>
      <c r="DI2" s="6">
        <v>6</v>
      </c>
      <c r="DJ2" s="6">
        <v>7</v>
      </c>
      <c r="DK2" s="6">
        <v>8</v>
      </c>
      <c r="DL2" s="6">
        <v>9</v>
      </c>
      <c r="DM2" s="6">
        <v>10</v>
      </c>
      <c r="DN2" s="6">
        <v>11</v>
      </c>
      <c r="DO2" s="6">
        <v>12</v>
      </c>
      <c r="DP2" s="6">
        <v>13</v>
      </c>
      <c r="DQ2" s="6">
        <v>14</v>
      </c>
      <c r="DR2" s="6">
        <v>15</v>
      </c>
      <c r="DS2" s="6">
        <v>16</v>
      </c>
      <c r="DT2" s="6">
        <v>17</v>
      </c>
      <c r="DU2" s="6">
        <v>18</v>
      </c>
      <c r="DV2" s="6">
        <v>19</v>
      </c>
      <c r="DW2" s="6">
        <v>20</v>
      </c>
      <c r="DX2" s="6">
        <v>21</v>
      </c>
      <c r="DY2" s="6">
        <v>22</v>
      </c>
      <c r="DZ2" s="6">
        <v>23</v>
      </c>
      <c r="EA2" s="6">
        <v>24</v>
      </c>
      <c r="EB2" s="6">
        <v>25</v>
      </c>
      <c r="EC2" s="6"/>
      <c r="ED2" s="6"/>
      <c r="EE2" s="6"/>
      <c r="EF2" s="6"/>
      <c r="EG2" s="6"/>
    </row>
    <row r="3" spans="1:141" x14ac:dyDescent="0.25">
      <c r="A3" s="22"/>
      <c r="B3" s="22"/>
      <c r="C3" s="22"/>
      <c r="D3" s="22"/>
      <c r="E3" s="22"/>
      <c r="F3" s="22"/>
      <c r="G3" s="22"/>
      <c r="H3" s="22"/>
      <c r="I3" s="23"/>
      <c r="J3" s="22"/>
      <c r="K3" s="22"/>
      <c r="L3" s="22"/>
      <c r="M3" s="22"/>
      <c r="N3" s="24" t="s">
        <v>84</v>
      </c>
      <c r="O3" t="s">
        <v>84</v>
      </c>
      <c r="P3" t="s">
        <v>84</v>
      </c>
      <c r="Q3" t="str">
        <f t="shared" ref="Q3:Q62" si="1">MID(P3,5,2)</f>
        <v/>
      </c>
      <c r="T3" s="4" t="s">
        <v>18</v>
      </c>
      <c r="U3" s="16">
        <f>MIN(B14:B21)</f>
        <v>2013</v>
      </c>
      <c r="V3" s="16">
        <f t="shared" ref="V3:AB3" si="2">MIN(C14:C21)</f>
        <v>2064</v>
      </c>
      <c r="W3" s="16">
        <f t="shared" si="2"/>
        <v>9999</v>
      </c>
      <c r="X3" s="16">
        <f t="shared" si="2"/>
        <v>9999</v>
      </c>
      <c r="Y3" s="16">
        <f t="shared" si="2"/>
        <v>9999</v>
      </c>
      <c r="Z3" s="16">
        <f t="shared" si="2"/>
        <v>9999</v>
      </c>
      <c r="AA3" s="16">
        <f t="shared" si="2"/>
        <v>9999</v>
      </c>
      <c r="AB3" s="16">
        <f t="shared" si="2"/>
        <v>9999</v>
      </c>
      <c r="AD3" s="17" t="s">
        <v>19</v>
      </c>
      <c r="AE3" t="str">
        <f t="shared" ref="AE3:AE24" si="3">MID(AD3,1,10)</f>
        <v>050BGO0075</v>
      </c>
      <c r="AF3" t="str">
        <f t="shared" ref="AF3:AF24" si="4">RIGHT(AD3,1)</f>
        <v>A</v>
      </c>
      <c r="AG3" s="18">
        <f>SUMIFS($N:$N,$O:$O,"plano",$P:$P,$AD3)/SUMIF(M:M,AE3,N:N)</f>
        <v>0</v>
      </c>
      <c r="AH3" s="18">
        <f>SUMIFS($N:$N,$O:$O,"ondulado",$P:$P,$AD3)/SUMIF(M:M,AE3,N:N)</f>
        <v>1</v>
      </c>
      <c r="AI3" s="18">
        <f>SUMIFS($N:$N,$O:$O,"montanhoso",$P:$P,$AD3)/SUMIF(M:M,AE3,N:N)</f>
        <v>0</v>
      </c>
      <c r="AJ3" s="19">
        <f>INDEX(V:V,MATCH($AF3,$T:$T,0))</f>
        <v>2059</v>
      </c>
      <c r="AK3" s="19">
        <f>INDEX(W:W,MATCH($AF3,$T:$T,0))</f>
        <v>2070</v>
      </c>
      <c r="AL3" s="19">
        <f>INDEX(X:X,MATCH($AF3,$T:$T,0))</f>
        <v>9999</v>
      </c>
      <c r="AM3" s="19">
        <f>INDEX(Y:Y,MATCH($AF3,$T:$T,0))</f>
        <v>9999</v>
      </c>
      <c r="AN3" s="19">
        <f>INDEX(Z:Z,MATCH($AF3,$T:$T,0))</f>
        <v>9999</v>
      </c>
      <c r="AO3" s="19">
        <f>INDEX(AA:AA,MATCH($AF3,$T:$T,0))</f>
        <v>9999</v>
      </c>
      <c r="AP3" s="19">
        <f>INDEX(AB:AB,MATCH($AF3,$T:$T,0))</f>
        <v>9999</v>
      </c>
      <c r="AQ3" s="7"/>
      <c r="AR3" s="25" t="s">
        <v>20</v>
      </c>
      <c r="AS3" s="26" t="s">
        <v>6</v>
      </c>
      <c r="AT3" s="6">
        <v>2014</v>
      </c>
      <c r="AU3" s="6">
        <v>2015</v>
      </c>
      <c r="AV3" s="6">
        <v>2016</v>
      </c>
      <c r="AW3" s="6">
        <v>2017</v>
      </c>
      <c r="AX3" s="6">
        <v>2018</v>
      </c>
      <c r="AY3" s="6">
        <v>2019</v>
      </c>
      <c r="AZ3" s="6">
        <v>2020</v>
      </c>
      <c r="BA3" s="6">
        <v>2021</v>
      </c>
      <c r="BB3" s="6">
        <v>2022</v>
      </c>
      <c r="BC3" s="6">
        <v>2023</v>
      </c>
      <c r="BD3" s="6">
        <v>2024</v>
      </c>
      <c r="BE3" s="6">
        <v>2025</v>
      </c>
      <c r="BF3" s="6">
        <v>2026</v>
      </c>
      <c r="BG3" s="6">
        <v>2027</v>
      </c>
      <c r="BH3" s="6">
        <v>2028</v>
      </c>
      <c r="BI3" s="6">
        <v>2029</v>
      </c>
      <c r="BJ3" s="6">
        <v>2030</v>
      </c>
      <c r="BK3" s="6">
        <v>2031</v>
      </c>
      <c r="BL3" s="6">
        <v>2032</v>
      </c>
      <c r="BM3" s="6">
        <v>2033</v>
      </c>
      <c r="BN3" s="6">
        <v>2034</v>
      </c>
      <c r="BO3" s="6">
        <v>2035</v>
      </c>
      <c r="BP3" s="6">
        <v>2036</v>
      </c>
      <c r="BQ3" s="6">
        <v>2037</v>
      </c>
      <c r="BR3" s="6">
        <v>2038</v>
      </c>
      <c r="BS3" s="6"/>
      <c r="BT3" s="6"/>
      <c r="BU3" s="6"/>
      <c r="BV3" s="6"/>
      <c r="BW3" s="6"/>
      <c r="BY3" s="6">
        <v>2014</v>
      </c>
      <c r="BZ3" s="6">
        <v>2015</v>
      </c>
      <c r="CA3" s="6">
        <v>2016</v>
      </c>
      <c r="CB3" s="6">
        <v>2017</v>
      </c>
      <c r="CC3" s="6">
        <v>2018</v>
      </c>
      <c r="CD3" s="6">
        <v>2019</v>
      </c>
      <c r="CE3" s="6">
        <v>2020</v>
      </c>
      <c r="CF3" s="6">
        <v>2021</v>
      </c>
      <c r="CG3" s="6">
        <v>2022</v>
      </c>
      <c r="CH3" s="6">
        <v>2023</v>
      </c>
      <c r="CI3" s="6">
        <v>2024</v>
      </c>
      <c r="CJ3" s="6">
        <v>2025</v>
      </c>
      <c r="CK3" s="6">
        <v>2026</v>
      </c>
      <c r="CL3" s="6">
        <v>2027</v>
      </c>
      <c r="CM3" s="6">
        <v>2028</v>
      </c>
      <c r="CN3" s="6">
        <v>2029</v>
      </c>
      <c r="CO3" s="6">
        <v>2030</v>
      </c>
      <c r="CP3" s="6">
        <v>2031</v>
      </c>
      <c r="CQ3" s="6">
        <v>2032</v>
      </c>
      <c r="CR3" s="6">
        <v>2033</v>
      </c>
      <c r="CS3" s="6">
        <v>2034</v>
      </c>
      <c r="CT3" s="6">
        <v>2035</v>
      </c>
      <c r="CU3" s="6">
        <v>2036</v>
      </c>
      <c r="CV3" s="6">
        <v>2037</v>
      </c>
      <c r="CW3" s="6">
        <v>2038</v>
      </c>
      <c r="CX3" s="6"/>
      <c r="CY3" s="6"/>
      <c r="CZ3" s="6"/>
      <c r="DA3" s="6"/>
      <c r="DB3" s="6"/>
      <c r="DD3" s="6">
        <v>2014</v>
      </c>
      <c r="DE3" s="6">
        <v>2015</v>
      </c>
      <c r="DF3" s="6">
        <v>2016</v>
      </c>
      <c r="DG3" s="6">
        <v>2017</v>
      </c>
      <c r="DH3" s="6">
        <v>2018</v>
      </c>
      <c r="DI3" s="6">
        <v>2019</v>
      </c>
      <c r="DJ3" s="6">
        <v>2020</v>
      </c>
      <c r="DK3" s="6">
        <v>2021</v>
      </c>
      <c r="DL3" s="6">
        <v>2022</v>
      </c>
      <c r="DM3" s="6">
        <v>2023</v>
      </c>
      <c r="DN3" s="6">
        <v>2024</v>
      </c>
      <c r="DO3" s="6">
        <v>2025</v>
      </c>
      <c r="DP3" s="6">
        <v>2026</v>
      </c>
      <c r="DQ3" s="6">
        <v>2027</v>
      </c>
      <c r="DR3" s="6">
        <v>2028</v>
      </c>
      <c r="DS3" s="6">
        <v>2029</v>
      </c>
      <c r="DT3" s="6">
        <v>2030</v>
      </c>
      <c r="DU3" s="6">
        <v>2031</v>
      </c>
      <c r="DV3" s="6">
        <v>2032</v>
      </c>
      <c r="DW3" s="6">
        <v>2033</v>
      </c>
      <c r="DX3" s="6">
        <v>2034</v>
      </c>
      <c r="DY3" s="6">
        <v>2035</v>
      </c>
      <c r="DZ3" s="6">
        <v>2036</v>
      </c>
      <c r="EA3" s="6">
        <v>2037</v>
      </c>
      <c r="EB3" s="6">
        <v>2038</v>
      </c>
      <c r="EC3" s="6"/>
      <c r="ED3" s="6"/>
      <c r="EE3" s="6"/>
      <c r="EF3" s="6"/>
      <c r="EG3" s="6"/>
      <c r="EI3" s="6" t="s">
        <v>21</v>
      </c>
      <c r="EJ3" s="6" t="s">
        <v>22</v>
      </c>
      <c r="EK3" s="6" t="s">
        <v>23</v>
      </c>
    </row>
    <row r="4" spans="1:141" x14ac:dyDescent="0.25">
      <c r="A4" s="22" t="s">
        <v>14</v>
      </c>
      <c r="B4" s="22">
        <v>2013</v>
      </c>
      <c r="C4" s="22">
        <v>2070</v>
      </c>
      <c r="D4" s="22">
        <v>9999</v>
      </c>
      <c r="E4" s="22">
        <v>9999</v>
      </c>
      <c r="F4" s="22">
        <v>9999</v>
      </c>
      <c r="G4" s="22">
        <v>9999</v>
      </c>
      <c r="H4" s="22">
        <v>9999</v>
      </c>
      <c r="I4" s="23">
        <v>9999</v>
      </c>
      <c r="J4" s="22" t="s">
        <v>15</v>
      </c>
      <c r="K4" s="22" t="s">
        <v>24</v>
      </c>
      <c r="L4" s="22">
        <v>649921</v>
      </c>
      <c r="M4" s="22" t="s">
        <v>16</v>
      </c>
      <c r="N4" s="24">
        <v>3.8046594982078852</v>
      </c>
      <c r="O4" t="s">
        <v>83</v>
      </c>
      <c r="P4" t="s">
        <v>17</v>
      </c>
      <c r="Q4" t="str">
        <f t="shared" si="1"/>
        <v>GO</v>
      </c>
      <c r="R4" s="42" t="s">
        <v>86</v>
      </c>
      <c r="T4" s="4" t="s">
        <v>25</v>
      </c>
      <c r="U4" s="16">
        <f>MIN(B22:B35)</f>
        <v>2013</v>
      </c>
      <c r="V4" s="16">
        <f t="shared" ref="V4:AB4" si="5">MIN(C22:C35)</f>
        <v>2066</v>
      </c>
      <c r="W4" s="16">
        <f t="shared" si="5"/>
        <v>9999</v>
      </c>
      <c r="X4" s="16">
        <f t="shared" si="5"/>
        <v>9999</v>
      </c>
      <c r="Y4" s="16">
        <f t="shared" si="5"/>
        <v>9999</v>
      </c>
      <c r="Z4" s="16">
        <f t="shared" si="5"/>
        <v>9999</v>
      </c>
      <c r="AA4" s="16">
        <f t="shared" si="5"/>
        <v>9999</v>
      </c>
      <c r="AB4" s="16">
        <f t="shared" si="5"/>
        <v>9999</v>
      </c>
      <c r="AD4" s="17" t="s">
        <v>26</v>
      </c>
      <c r="AE4" t="str">
        <f t="shared" si="3"/>
        <v>050BGO0080</v>
      </c>
      <c r="AF4" t="str">
        <f t="shared" si="4"/>
        <v>B</v>
      </c>
      <c r="AG4" s="18">
        <f>SUMIFS($N:$N,$O:$O,"plano",$P:$P,$AD4)/SUMIF(M:M,AE4,N:N)</f>
        <v>0</v>
      </c>
      <c r="AH4" s="18">
        <f>SUMIFS($N:$N,$O:$O,"ondulado",$P:$P,$AD4)/SUMIF(M:M,AE4,N:N)</f>
        <v>1</v>
      </c>
      <c r="AI4" s="18">
        <f>SUMIFS($N:$N,$O:$O,"montanhoso",$P:$P,$AD4)/SUMIF(M:M,AE4,N:N)</f>
        <v>0</v>
      </c>
      <c r="AJ4" s="19">
        <f>INDEX(V:V,MATCH($AF4,$T:$T,0))</f>
        <v>2064</v>
      </c>
      <c r="AK4" s="19">
        <f>INDEX(W:W,MATCH($AF4,$T:$T,0))</f>
        <v>9999</v>
      </c>
      <c r="AL4" s="19">
        <f>INDEX(X:X,MATCH($AF4,$T:$T,0))</f>
        <v>9999</v>
      </c>
      <c r="AM4" s="19">
        <f>INDEX(Y:Y,MATCH($AF4,$T:$T,0))</f>
        <v>9999</v>
      </c>
      <c r="AN4" s="19">
        <f>INDEX(Z:Z,MATCH($AF4,$T:$T,0))</f>
        <v>9999</v>
      </c>
      <c r="AO4" s="19">
        <f>INDEX(AA:AA,MATCH($AF4,$T:$T,0))</f>
        <v>9999</v>
      </c>
      <c r="AP4" s="19">
        <f>INDEX(AB:AB,MATCH($AF4,$T:$T,0))</f>
        <v>9999</v>
      </c>
      <c r="AQ4" s="7"/>
      <c r="AR4" s="27">
        <v>11</v>
      </c>
      <c r="AS4" s="17" t="s">
        <v>16</v>
      </c>
      <c r="AT4" s="18">
        <f>SUMIFS($AG:$AG,$AE:$AE,$AS4,$AJ:$AJ,AT$3)</f>
        <v>0</v>
      </c>
      <c r="AU4" s="18">
        <f>SUMIFS($AG:$AG,$AE:$AE,$AS4,$AJ:$AJ,AU$3)</f>
        <v>0</v>
      </c>
      <c r="AV4" s="18">
        <f>SUMIFS($AG:$AG,$AE:$AE,$AS4,$AJ:$AJ,AV$3)</f>
        <v>0</v>
      </c>
      <c r="AW4" s="18">
        <f>SUMIFS($AG:$AG,$AE:$AE,$AS4,$AJ:$AJ,AW$3)</f>
        <v>0</v>
      </c>
      <c r="AX4" s="18">
        <f>SUMIFS($AG:$AG,$AE:$AE,$AS4,$AJ:$AJ,AX$3)</f>
        <v>0</v>
      </c>
      <c r="AY4" s="18">
        <f>SUMIFS($AG:$AG,$AE:$AE,$AS4,$AJ:$AJ,AY$3)</f>
        <v>0</v>
      </c>
      <c r="AZ4" s="18">
        <f>SUMIFS($AG:$AG,$AE:$AE,$AS4,$AJ:$AJ,AZ$3)</f>
        <v>0</v>
      </c>
      <c r="BA4" s="18">
        <f>SUMIFS($AG:$AG,$AE:$AE,$AS4,$AJ:$AJ,BA$3)</f>
        <v>0</v>
      </c>
      <c r="BB4" s="18">
        <f>SUMIFS($AG:$AG,$AE:$AE,$AS4,$AJ:$AJ,BB$3)</f>
        <v>0</v>
      </c>
      <c r="BC4" s="18">
        <f>SUMIFS($AG:$AG,$AE:$AE,$AS4,$AJ:$AJ,BC$3)</f>
        <v>0</v>
      </c>
      <c r="BD4" s="18">
        <f>SUMIFS($AG:$AG,$AE:$AE,$AS4,$AJ:$AJ,BD$3)</f>
        <v>0</v>
      </c>
      <c r="BE4" s="18">
        <f>SUMIFS($AG:$AG,$AE:$AE,$AS4,$AJ:$AJ,BE$3)</f>
        <v>0</v>
      </c>
      <c r="BF4" s="18">
        <f>SUMIFS($AG:$AG,$AE:$AE,$AS4,$AJ:$AJ,BF$3)</f>
        <v>0</v>
      </c>
      <c r="BG4" s="18">
        <f>SUMIFS($AG:$AG,$AE:$AE,$AS4,$AJ:$AJ,BG$3)</f>
        <v>0</v>
      </c>
      <c r="BH4" s="18">
        <f>SUMIFS($AG:$AG,$AE:$AE,$AS4,$AJ:$AJ,BH$3)</f>
        <v>0</v>
      </c>
      <c r="BI4" s="18">
        <f>SUMIFS($AG:$AG,$AE:$AE,$AS4,$AJ:$AJ,BI$3)</f>
        <v>0</v>
      </c>
      <c r="BJ4" s="18">
        <f>SUMIFS($AG:$AG,$AE:$AE,$AS4,$AJ:$AJ,BJ$3)</f>
        <v>0</v>
      </c>
      <c r="BK4" s="18">
        <f>SUMIFS($AG:$AG,$AE:$AE,$AS4,$AJ:$AJ,BK$3)</f>
        <v>0</v>
      </c>
      <c r="BL4" s="18">
        <f>SUMIFS($AG:$AG,$AE:$AE,$AS4,$AJ:$AJ,BL$3)</f>
        <v>0</v>
      </c>
      <c r="BM4" s="18">
        <f>SUMIFS($AG:$AG,$AE:$AE,$AS4,$AJ:$AJ,BM$3)</f>
        <v>0</v>
      </c>
      <c r="BN4" s="18">
        <f>SUMIFS($AG:$AG,$AE:$AE,$AS4,$AJ:$AJ,BN$3)</f>
        <v>0</v>
      </c>
      <c r="BO4" s="18">
        <f>SUMIFS($AG:$AG,$AE:$AE,$AS4,$AJ:$AJ,BO$3)</f>
        <v>0</v>
      </c>
      <c r="BP4" s="18">
        <f>SUMIFS($AG:$AG,$AE:$AE,$AS4,$AJ:$AJ,BP$3)</f>
        <v>0</v>
      </c>
      <c r="BQ4" s="18">
        <f>SUMIFS($AG:$AG,$AE:$AE,$AS4,$AJ:$AJ,BQ$3)</f>
        <v>0</v>
      </c>
      <c r="BR4" s="18">
        <f>SUMIFS($AG:$AG,$AE:$AE,$AS4,$AJ:$AJ,BR$3)</f>
        <v>0</v>
      </c>
      <c r="BS4" s="18"/>
      <c r="BT4" s="18"/>
      <c r="BU4" s="18"/>
      <c r="BV4" s="18"/>
      <c r="BW4" s="18"/>
      <c r="BX4" s="28"/>
      <c r="BY4" s="18">
        <f>SUMIFS($AH:$AH,$AE:$AE,$AS4,$AJ:$AJ,BY$3)</f>
        <v>0</v>
      </c>
      <c r="BZ4" s="18">
        <f>SUMIFS($AH:$AH,$AE:$AE,$AS4,$AJ:$AJ,BZ$3)</f>
        <v>0</v>
      </c>
      <c r="CA4" s="18">
        <f>SUMIFS($AH:$AH,$AE:$AE,$AS4,$AJ:$AJ,CA$3)</f>
        <v>0</v>
      </c>
      <c r="CB4" s="18">
        <f>SUMIFS($AH:$AH,$AE:$AE,$AS4,$AJ:$AJ,CB$3)</f>
        <v>0</v>
      </c>
      <c r="CC4" s="18">
        <f>SUMIFS($AH:$AH,$AE:$AE,$AS4,$AJ:$AJ,CC$3)</f>
        <v>0</v>
      </c>
      <c r="CD4" s="18">
        <f>SUMIFS($AH:$AH,$AE:$AE,$AS4,$AJ:$AJ,CD$3)</f>
        <v>0</v>
      </c>
      <c r="CE4" s="18">
        <f>SUMIFS($AH:$AH,$AE:$AE,$AS4,$AJ:$AJ,CE$3)</f>
        <v>0</v>
      </c>
      <c r="CF4" s="18">
        <f>SUMIFS($AH:$AH,$AE:$AE,$AS4,$AJ:$AJ,CF$3)</f>
        <v>0</v>
      </c>
      <c r="CG4" s="18">
        <f>SUMIFS($AH:$AH,$AE:$AE,$AS4,$AJ:$AJ,CG$3)</f>
        <v>0</v>
      </c>
      <c r="CH4" s="18">
        <f>SUMIFS($AH:$AH,$AE:$AE,$AS4,$AJ:$AJ,CH$3)</f>
        <v>0</v>
      </c>
      <c r="CI4" s="18">
        <f>SUMIFS($AH:$AH,$AE:$AE,$AS4,$AJ:$AJ,CI$3)</f>
        <v>0</v>
      </c>
      <c r="CJ4" s="18">
        <f>SUMIFS($AH:$AH,$AE:$AE,$AS4,$AJ:$AJ,CJ$3)</f>
        <v>0</v>
      </c>
      <c r="CK4" s="18">
        <f>SUMIFS($AH:$AH,$AE:$AE,$AS4,$AJ:$AJ,CK$3)</f>
        <v>0</v>
      </c>
      <c r="CL4" s="18">
        <f>SUMIFS($AH:$AH,$AE:$AE,$AS4,$AJ:$AJ,CL$3)</f>
        <v>0</v>
      </c>
      <c r="CM4" s="18">
        <f>SUMIFS($AH:$AH,$AE:$AE,$AS4,$AJ:$AJ,CM$3)</f>
        <v>0</v>
      </c>
      <c r="CN4" s="18">
        <f>SUMIFS($AH:$AH,$AE:$AE,$AS4,$AJ:$AJ,CN$3)</f>
        <v>0</v>
      </c>
      <c r="CO4" s="18">
        <f>SUMIFS($AH:$AH,$AE:$AE,$AS4,$AJ:$AJ,CO$3)</f>
        <v>0</v>
      </c>
      <c r="CP4" s="18">
        <f>SUMIFS($AH:$AH,$AE:$AE,$AS4,$AJ:$AJ,CP$3)</f>
        <v>0</v>
      </c>
      <c r="CQ4" s="18">
        <f>SUMIFS($AH:$AH,$AE:$AE,$AS4,$AJ:$AJ,CQ$3)</f>
        <v>0</v>
      </c>
      <c r="CR4" s="18">
        <f>SUMIFS($AH:$AH,$AE:$AE,$AS4,$AJ:$AJ,CR$3)</f>
        <v>0</v>
      </c>
      <c r="CS4" s="18">
        <f>SUMIFS($AH:$AH,$AE:$AE,$AS4,$AJ:$AJ,CS$3)</f>
        <v>0</v>
      </c>
      <c r="CT4" s="18">
        <f>SUMIFS($AH:$AH,$AE:$AE,$AS4,$AJ:$AJ,CT$3)</f>
        <v>0</v>
      </c>
      <c r="CU4" s="18">
        <f>SUMIFS($AH:$AH,$AE:$AE,$AS4,$AJ:$AJ,CU$3)</f>
        <v>0</v>
      </c>
      <c r="CV4" s="18">
        <f>SUMIFS($AH:$AH,$AE:$AE,$AS4,$AJ:$AJ,CV$3)</f>
        <v>0</v>
      </c>
      <c r="CW4" s="18">
        <f>SUMIFS($AH:$AH,$AE:$AE,$AS4,$AJ:$AJ,CW$3)</f>
        <v>0</v>
      </c>
      <c r="CX4" s="18"/>
      <c r="CY4" s="18"/>
      <c r="CZ4" s="18"/>
      <c r="DA4" s="18"/>
      <c r="DB4" s="18"/>
      <c r="DD4" s="18">
        <f>SUMIFS($AI:$AI,$AE:$AE,$AS4,$AJ:$AJ,DD$3)</f>
        <v>0</v>
      </c>
      <c r="DE4" s="18">
        <f>SUMIFS($AI:$AI,$AE:$AE,$AS4,$AJ:$AJ,DE$3)</f>
        <v>0</v>
      </c>
      <c r="DF4" s="18">
        <f>SUMIFS($AI:$AI,$AE:$AE,$AS4,$AJ:$AJ,DF$3)</f>
        <v>0</v>
      </c>
      <c r="DG4" s="18">
        <f>SUMIFS($AI:$AI,$AE:$AE,$AS4,$AJ:$AJ,DG$3)</f>
        <v>0</v>
      </c>
      <c r="DH4" s="18">
        <f>SUMIFS($AI:$AI,$AE:$AE,$AS4,$AJ:$AJ,DH$3)</f>
        <v>0</v>
      </c>
      <c r="DI4" s="18">
        <f>SUMIFS($AI:$AI,$AE:$AE,$AS4,$AJ:$AJ,DI$3)</f>
        <v>0</v>
      </c>
      <c r="DJ4" s="18">
        <f>SUMIFS($AI:$AI,$AE:$AE,$AS4,$AJ:$AJ,DJ$3)</f>
        <v>0</v>
      </c>
      <c r="DK4" s="18">
        <f>SUMIFS($AI:$AI,$AE:$AE,$AS4,$AJ:$AJ,DK$3)</f>
        <v>0</v>
      </c>
      <c r="DL4" s="18">
        <f>SUMIFS($AI:$AI,$AE:$AE,$AS4,$AJ:$AJ,DL$3)</f>
        <v>0</v>
      </c>
      <c r="DM4" s="18">
        <f>SUMIFS($AI:$AI,$AE:$AE,$AS4,$AJ:$AJ,DM$3)</f>
        <v>0</v>
      </c>
      <c r="DN4" s="18">
        <f>SUMIFS($AI:$AI,$AE:$AE,$AS4,$AJ:$AJ,DN$3)</f>
        <v>0</v>
      </c>
      <c r="DO4" s="18">
        <f>SUMIFS($AI:$AI,$AE:$AE,$AS4,$AJ:$AJ,DO$3)</f>
        <v>0</v>
      </c>
      <c r="DP4" s="18">
        <f>SUMIFS($AI:$AI,$AE:$AE,$AS4,$AJ:$AJ,DP$3)</f>
        <v>0</v>
      </c>
      <c r="DQ4" s="18">
        <f>SUMIFS($AI:$AI,$AE:$AE,$AS4,$AJ:$AJ,DQ$3)</f>
        <v>0</v>
      </c>
      <c r="DR4" s="18">
        <f>SUMIFS($AI:$AI,$AE:$AE,$AS4,$AJ:$AJ,DR$3)</f>
        <v>0</v>
      </c>
      <c r="DS4" s="18">
        <f>SUMIFS($AI:$AI,$AE:$AE,$AS4,$AJ:$AJ,DS$3)</f>
        <v>0</v>
      </c>
      <c r="DT4" s="18">
        <f>SUMIFS($AI:$AI,$AE:$AE,$AS4,$AJ:$AJ,DT$3)</f>
        <v>0</v>
      </c>
      <c r="DU4" s="18">
        <f>SUMIFS($AI:$AI,$AE:$AE,$AS4,$AJ:$AJ,DU$3)</f>
        <v>0</v>
      </c>
      <c r="DV4" s="18">
        <f>SUMIFS($AI:$AI,$AE:$AE,$AS4,$AJ:$AJ,DV$3)</f>
        <v>0</v>
      </c>
      <c r="DW4" s="18">
        <f>SUMIFS($AI:$AI,$AE:$AE,$AS4,$AJ:$AJ,DW$3)</f>
        <v>0</v>
      </c>
      <c r="DX4" s="18">
        <f>SUMIFS($AI:$AI,$AE:$AE,$AS4,$AJ:$AJ,DX$3)</f>
        <v>0</v>
      </c>
      <c r="DY4" s="18">
        <f>SUMIFS($AI:$AI,$AE:$AE,$AS4,$AJ:$AJ,DY$3)</f>
        <v>0</v>
      </c>
      <c r="DZ4" s="18">
        <f>SUMIFS($AI:$AI,$AE:$AE,$AS4,$AJ:$AJ,DZ$3)</f>
        <v>0</v>
      </c>
      <c r="EA4" s="18">
        <f>SUMIFS($AI:$AI,$AE:$AE,$AS4,$AJ:$AJ,EA$3)</f>
        <v>0</v>
      </c>
      <c r="EB4" s="18">
        <f>SUMIFS($AI:$AI,$AE:$AE,$AS4,$AJ:$AJ,EB$3)</f>
        <v>0</v>
      </c>
      <c r="EC4" s="18"/>
      <c r="ED4" s="18"/>
      <c r="EE4" s="18"/>
      <c r="EF4" s="18"/>
      <c r="EG4" s="18"/>
      <c r="EH4" s="28"/>
      <c r="EI4" s="18">
        <f>SUM(AT4:BW4)</f>
        <v>0</v>
      </c>
      <c r="EJ4" s="18">
        <f>SUM(BY4:DB4)</f>
        <v>0</v>
      </c>
      <c r="EK4" s="18">
        <f>SUM(DD4:EG4)</f>
        <v>0</v>
      </c>
    </row>
    <row r="5" spans="1:141" x14ac:dyDescent="0.25">
      <c r="A5" s="22"/>
      <c r="B5" s="22"/>
      <c r="C5" s="22"/>
      <c r="D5" s="22"/>
      <c r="E5" s="22"/>
      <c r="F5" s="22"/>
      <c r="G5" s="22"/>
      <c r="H5" s="22"/>
      <c r="I5" s="23"/>
      <c r="J5" s="22"/>
      <c r="K5" s="22"/>
      <c r="L5" s="22"/>
      <c r="M5" s="22"/>
      <c r="N5" s="24" t="s">
        <v>84</v>
      </c>
      <c r="O5" t="s">
        <v>84</v>
      </c>
      <c r="P5" t="s">
        <v>84</v>
      </c>
      <c r="Q5" t="str">
        <f t="shared" si="1"/>
        <v/>
      </c>
      <c r="R5" s="43" t="s">
        <v>87</v>
      </c>
      <c r="T5" s="4" t="s">
        <v>28</v>
      </c>
      <c r="U5" s="16">
        <f>MIN(B36:B53)</f>
        <v>2013</v>
      </c>
      <c r="V5" s="16">
        <f t="shared" ref="V5:AB5" si="6">MIN(C36:C53)</f>
        <v>2049</v>
      </c>
      <c r="W5" s="16">
        <f t="shared" si="6"/>
        <v>2061</v>
      </c>
      <c r="X5" s="16">
        <f t="shared" si="6"/>
        <v>9999</v>
      </c>
      <c r="Y5" s="16">
        <f t="shared" si="6"/>
        <v>9999</v>
      </c>
      <c r="Z5" s="16">
        <f t="shared" si="6"/>
        <v>9999</v>
      </c>
      <c r="AA5" s="16">
        <f t="shared" si="6"/>
        <v>9999</v>
      </c>
      <c r="AB5" s="16">
        <f t="shared" si="6"/>
        <v>9999</v>
      </c>
      <c r="AD5" s="17" t="s">
        <v>29</v>
      </c>
      <c r="AE5" t="str">
        <f t="shared" si="3"/>
        <v>050BGO0090</v>
      </c>
      <c r="AF5" t="str">
        <f t="shared" si="4"/>
        <v>B</v>
      </c>
      <c r="AG5" s="18">
        <f>SUMIFS($N:$N,$O:$O,"plano",$P:$P,$AD5)/SUMIF(M:M,AE5,N:N)</f>
        <v>0</v>
      </c>
      <c r="AH5" s="18">
        <f>SUMIFS($N:$N,$O:$O,"ondulado",$P:$P,$AD5)/SUMIF(M:M,AE5,N:N)</f>
        <v>1</v>
      </c>
      <c r="AI5" s="18">
        <f>SUMIFS($N:$N,$O:$O,"montanhoso",$P:$P,$AD5)/SUMIF(M:M,AE5,N:N)</f>
        <v>0</v>
      </c>
      <c r="AJ5" s="19">
        <f>INDEX(V:V,MATCH($AF5,$T:$T,0))</f>
        <v>2064</v>
      </c>
      <c r="AK5" s="19">
        <f>INDEX(W:W,MATCH($AF5,$T:$T,0))</f>
        <v>9999</v>
      </c>
      <c r="AL5" s="19">
        <f>INDEX(X:X,MATCH($AF5,$T:$T,0))</f>
        <v>9999</v>
      </c>
      <c r="AM5" s="19">
        <f>INDEX(Y:Y,MATCH($AF5,$T:$T,0))</f>
        <v>9999</v>
      </c>
      <c r="AN5" s="19">
        <f>INDEX(Z:Z,MATCH($AF5,$T:$T,0))</f>
        <v>9999</v>
      </c>
      <c r="AO5" s="19">
        <f>INDEX(AA:AA,MATCH($AF5,$T:$T,0))</f>
        <v>9999</v>
      </c>
      <c r="AP5" s="19">
        <f>INDEX(AB:AB,MATCH($AF5,$T:$T,0))</f>
        <v>9999</v>
      </c>
      <c r="AQ5" s="7"/>
      <c r="AR5" s="27">
        <v>12.5</v>
      </c>
      <c r="AS5" s="17" t="s">
        <v>36</v>
      </c>
      <c r="AT5" s="18">
        <f>SUMIFS($AG:$AG,$AE:$AE,$AS5,$AJ:$AJ,AT$3)</f>
        <v>0</v>
      </c>
      <c r="AU5" s="18">
        <f>SUMIFS($AG:$AG,$AE:$AE,$AS5,$AJ:$AJ,AU$3)</f>
        <v>0</v>
      </c>
      <c r="AV5" s="18">
        <f>SUMIFS($AG:$AG,$AE:$AE,$AS5,$AJ:$AJ,AV$3)</f>
        <v>0</v>
      </c>
      <c r="AW5" s="18">
        <f>SUMIFS($AG:$AG,$AE:$AE,$AS5,$AJ:$AJ,AW$3)</f>
        <v>0</v>
      </c>
      <c r="AX5" s="18">
        <f>SUMIFS($AG:$AG,$AE:$AE,$AS5,$AJ:$AJ,AX$3)</f>
        <v>0</v>
      </c>
      <c r="AY5" s="18">
        <f>SUMIFS($AG:$AG,$AE:$AE,$AS5,$AJ:$AJ,AY$3)</f>
        <v>0</v>
      </c>
      <c r="AZ5" s="18">
        <f>SUMIFS($AG:$AG,$AE:$AE,$AS5,$AJ:$AJ,AZ$3)</f>
        <v>0</v>
      </c>
      <c r="BA5" s="18">
        <f>SUMIFS($AG:$AG,$AE:$AE,$AS5,$AJ:$AJ,BA$3)</f>
        <v>0</v>
      </c>
      <c r="BB5" s="18">
        <f>SUMIFS($AG:$AG,$AE:$AE,$AS5,$AJ:$AJ,BB$3)</f>
        <v>0</v>
      </c>
      <c r="BC5" s="18">
        <f>SUMIFS($AG:$AG,$AE:$AE,$AS5,$AJ:$AJ,BC$3)</f>
        <v>0</v>
      </c>
      <c r="BD5" s="18">
        <f>SUMIFS($AG:$AG,$AE:$AE,$AS5,$AJ:$AJ,BD$3)</f>
        <v>0</v>
      </c>
      <c r="BE5" s="18">
        <f>SUMIFS($AG:$AG,$AE:$AE,$AS5,$AJ:$AJ,BE$3)</f>
        <v>0</v>
      </c>
      <c r="BF5" s="18">
        <f>SUMIFS($AG:$AG,$AE:$AE,$AS5,$AJ:$AJ,BF$3)</f>
        <v>0</v>
      </c>
      <c r="BG5" s="18">
        <f>SUMIFS($AG:$AG,$AE:$AE,$AS5,$AJ:$AJ,BG$3)</f>
        <v>0</v>
      </c>
      <c r="BH5" s="18">
        <f>SUMIFS($AG:$AG,$AE:$AE,$AS5,$AJ:$AJ,BH$3)</f>
        <v>0</v>
      </c>
      <c r="BI5" s="18">
        <f>SUMIFS($AG:$AG,$AE:$AE,$AS5,$AJ:$AJ,BI$3)</f>
        <v>0</v>
      </c>
      <c r="BJ5" s="18">
        <f>SUMIFS($AG:$AG,$AE:$AE,$AS5,$AJ:$AJ,BJ$3)</f>
        <v>0</v>
      </c>
      <c r="BK5" s="18">
        <f>SUMIFS($AG:$AG,$AE:$AE,$AS5,$AJ:$AJ,BK$3)</f>
        <v>0</v>
      </c>
      <c r="BL5" s="18">
        <f>SUMIFS($AG:$AG,$AE:$AE,$AS5,$AJ:$AJ,BL$3)</f>
        <v>0</v>
      </c>
      <c r="BM5" s="18">
        <f>SUMIFS($AG:$AG,$AE:$AE,$AS5,$AJ:$AJ,BM$3)</f>
        <v>0</v>
      </c>
      <c r="BN5" s="18">
        <f>SUMIFS($AG:$AG,$AE:$AE,$AS5,$AJ:$AJ,BN$3)</f>
        <v>0</v>
      </c>
      <c r="BO5" s="18">
        <f>SUMIFS($AG:$AG,$AE:$AE,$AS5,$AJ:$AJ,BO$3)</f>
        <v>0</v>
      </c>
      <c r="BP5" s="18">
        <f>SUMIFS($AG:$AG,$AE:$AE,$AS5,$AJ:$AJ,BP$3)</f>
        <v>0</v>
      </c>
      <c r="BQ5" s="18">
        <f>SUMIFS($AG:$AG,$AE:$AE,$AS5,$AJ:$AJ,BQ$3)</f>
        <v>0</v>
      </c>
      <c r="BR5" s="18">
        <f>SUMIFS($AG:$AG,$AE:$AE,$AS5,$AJ:$AJ,BR$3)</f>
        <v>0</v>
      </c>
      <c r="BS5" s="18"/>
      <c r="BT5" s="18"/>
      <c r="BU5" s="18"/>
      <c r="BV5" s="18"/>
      <c r="BW5" s="18"/>
      <c r="BX5" s="28"/>
      <c r="BY5" s="18">
        <f>SUMIFS($AH:$AH,$AE:$AE,$AS5,$AJ:$AJ,BY$3)</f>
        <v>0</v>
      </c>
      <c r="BZ5" s="18">
        <f>SUMIFS($AH:$AH,$AE:$AE,$AS5,$AJ:$AJ,BZ$3)</f>
        <v>0</v>
      </c>
      <c r="CA5" s="18">
        <f>SUMIFS($AH:$AH,$AE:$AE,$AS5,$AJ:$AJ,CA$3)</f>
        <v>0</v>
      </c>
      <c r="CB5" s="18">
        <f>SUMIFS($AH:$AH,$AE:$AE,$AS5,$AJ:$AJ,CB$3)</f>
        <v>0</v>
      </c>
      <c r="CC5" s="18">
        <f>SUMIFS($AH:$AH,$AE:$AE,$AS5,$AJ:$AJ,CC$3)</f>
        <v>0</v>
      </c>
      <c r="CD5" s="18">
        <f>SUMIFS($AH:$AH,$AE:$AE,$AS5,$AJ:$AJ,CD$3)</f>
        <v>0</v>
      </c>
      <c r="CE5" s="18">
        <f>SUMIFS($AH:$AH,$AE:$AE,$AS5,$AJ:$AJ,CE$3)</f>
        <v>0</v>
      </c>
      <c r="CF5" s="18">
        <f>SUMIFS($AH:$AH,$AE:$AE,$AS5,$AJ:$AJ,CF$3)</f>
        <v>0</v>
      </c>
      <c r="CG5" s="18">
        <f>SUMIFS($AH:$AH,$AE:$AE,$AS5,$AJ:$AJ,CG$3)</f>
        <v>0</v>
      </c>
      <c r="CH5" s="18">
        <f>SUMIFS($AH:$AH,$AE:$AE,$AS5,$AJ:$AJ,CH$3)</f>
        <v>0</v>
      </c>
      <c r="CI5" s="18">
        <f>SUMIFS($AH:$AH,$AE:$AE,$AS5,$AJ:$AJ,CI$3)</f>
        <v>0</v>
      </c>
      <c r="CJ5" s="18">
        <f>SUMIFS($AH:$AH,$AE:$AE,$AS5,$AJ:$AJ,CJ$3)</f>
        <v>0</v>
      </c>
      <c r="CK5" s="18">
        <f>SUMIFS($AH:$AH,$AE:$AE,$AS5,$AJ:$AJ,CK$3)</f>
        <v>0</v>
      </c>
      <c r="CL5" s="18">
        <f>SUMIFS($AH:$AH,$AE:$AE,$AS5,$AJ:$AJ,CL$3)</f>
        <v>0</v>
      </c>
      <c r="CM5" s="18">
        <f>SUMIFS($AH:$AH,$AE:$AE,$AS5,$AJ:$AJ,CM$3)</f>
        <v>0</v>
      </c>
      <c r="CN5" s="18">
        <f>SUMIFS($AH:$AH,$AE:$AE,$AS5,$AJ:$AJ,CN$3)</f>
        <v>0</v>
      </c>
      <c r="CO5" s="18">
        <f>SUMIFS($AH:$AH,$AE:$AE,$AS5,$AJ:$AJ,CO$3)</f>
        <v>0</v>
      </c>
      <c r="CP5" s="18">
        <f>SUMIFS($AH:$AH,$AE:$AE,$AS5,$AJ:$AJ,CP$3)</f>
        <v>0</v>
      </c>
      <c r="CQ5" s="18">
        <f>SUMIFS($AH:$AH,$AE:$AE,$AS5,$AJ:$AJ,CQ$3)</f>
        <v>0</v>
      </c>
      <c r="CR5" s="18">
        <f>SUMIFS($AH:$AH,$AE:$AE,$AS5,$AJ:$AJ,CR$3)</f>
        <v>0</v>
      </c>
      <c r="CS5" s="18">
        <f>SUMIFS($AH:$AH,$AE:$AE,$AS5,$AJ:$AJ,CS$3)</f>
        <v>0</v>
      </c>
      <c r="CT5" s="18">
        <f>SUMIFS($AH:$AH,$AE:$AE,$AS5,$AJ:$AJ,CT$3)</f>
        <v>0</v>
      </c>
      <c r="CU5" s="18">
        <f>SUMIFS($AH:$AH,$AE:$AE,$AS5,$AJ:$AJ,CU$3)</f>
        <v>0</v>
      </c>
      <c r="CV5" s="18">
        <f>SUMIFS($AH:$AH,$AE:$AE,$AS5,$AJ:$AJ,CV$3)</f>
        <v>0</v>
      </c>
      <c r="CW5" s="18">
        <f>SUMIFS($AH:$AH,$AE:$AE,$AS5,$AJ:$AJ,CW$3)</f>
        <v>0</v>
      </c>
      <c r="CX5" s="18"/>
      <c r="CY5" s="18"/>
      <c r="CZ5" s="18"/>
      <c r="DA5" s="18"/>
      <c r="DB5" s="18"/>
      <c r="DD5" s="18">
        <f>SUMIFS($AI:$AI,$AE:$AE,$AS5,$AJ:$AJ,DD$3)</f>
        <v>0</v>
      </c>
      <c r="DE5" s="18">
        <f>SUMIFS($AI:$AI,$AE:$AE,$AS5,$AJ:$AJ,DE$3)</f>
        <v>0</v>
      </c>
      <c r="DF5" s="18">
        <f>SUMIFS($AI:$AI,$AE:$AE,$AS5,$AJ:$AJ,DF$3)</f>
        <v>0</v>
      </c>
      <c r="DG5" s="18">
        <f>SUMIFS($AI:$AI,$AE:$AE,$AS5,$AJ:$AJ,DG$3)</f>
        <v>0</v>
      </c>
      <c r="DH5" s="18">
        <f>SUMIFS($AI:$AI,$AE:$AE,$AS5,$AJ:$AJ,DH$3)</f>
        <v>0</v>
      </c>
      <c r="DI5" s="18">
        <f>SUMIFS($AI:$AI,$AE:$AE,$AS5,$AJ:$AJ,DI$3)</f>
        <v>0</v>
      </c>
      <c r="DJ5" s="18">
        <f>SUMIFS($AI:$AI,$AE:$AE,$AS5,$AJ:$AJ,DJ$3)</f>
        <v>0</v>
      </c>
      <c r="DK5" s="18">
        <f>SUMIFS($AI:$AI,$AE:$AE,$AS5,$AJ:$AJ,DK$3)</f>
        <v>0</v>
      </c>
      <c r="DL5" s="18">
        <f>SUMIFS($AI:$AI,$AE:$AE,$AS5,$AJ:$AJ,DL$3)</f>
        <v>0</v>
      </c>
      <c r="DM5" s="18">
        <f>SUMIFS($AI:$AI,$AE:$AE,$AS5,$AJ:$AJ,DM$3)</f>
        <v>0</v>
      </c>
      <c r="DN5" s="18">
        <f>SUMIFS($AI:$AI,$AE:$AE,$AS5,$AJ:$AJ,DN$3)</f>
        <v>0</v>
      </c>
      <c r="DO5" s="18">
        <f>SUMIFS($AI:$AI,$AE:$AE,$AS5,$AJ:$AJ,DO$3)</f>
        <v>0</v>
      </c>
      <c r="DP5" s="18">
        <f>SUMIFS($AI:$AI,$AE:$AE,$AS5,$AJ:$AJ,DP$3)</f>
        <v>0</v>
      </c>
      <c r="DQ5" s="18">
        <f>SUMIFS($AI:$AI,$AE:$AE,$AS5,$AJ:$AJ,DQ$3)</f>
        <v>0</v>
      </c>
      <c r="DR5" s="18">
        <f>SUMIFS($AI:$AI,$AE:$AE,$AS5,$AJ:$AJ,DR$3)</f>
        <v>0</v>
      </c>
      <c r="DS5" s="18">
        <f>SUMIFS($AI:$AI,$AE:$AE,$AS5,$AJ:$AJ,DS$3)</f>
        <v>0</v>
      </c>
      <c r="DT5" s="18">
        <f>SUMIFS($AI:$AI,$AE:$AE,$AS5,$AJ:$AJ,DT$3)</f>
        <v>0</v>
      </c>
      <c r="DU5" s="18">
        <f>SUMIFS($AI:$AI,$AE:$AE,$AS5,$AJ:$AJ,DU$3)</f>
        <v>0</v>
      </c>
      <c r="DV5" s="18">
        <f>SUMIFS($AI:$AI,$AE:$AE,$AS5,$AJ:$AJ,DV$3)</f>
        <v>0</v>
      </c>
      <c r="DW5" s="18">
        <f>SUMIFS($AI:$AI,$AE:$AE,$AS5,$AJ:$AJ,DW$3)</f>
        <v>0</v>
      </c>
      <c r="DX5" s="18">
        <f>SUMIFS($AI:$AI,$AE:$AE,$AS5,$AJ:$AJ,DX$3)</f>
        <v>0</v>
      </c>
      <c r="DY5" s="18">
        <f>SUMIFS($AI:$AI,$AE:$AE,$AS5,$AJ:$AJ,DY$3)</f>
        <v>0</v>
      </c>
      <c r="DZ5" s="18">
        <f>SUMIFS($AI:$AI,$AE:$AE,$AS5,$AJ:$AJ,DZ$3)</f>
        <v>0</v>
      </c>
      <c r="EA5" s="18">
        <f>SUMIFS($AI:$AI,$AE:$AE,$AS5,$AJ:$AJ,EA$3)</f>
        <v>0</v>
      </c>
      <c r="EB5" s="18">
        <f>SUMIFS($AI:$AI,$AE:$AE,$AS5,$AJ:$AJ,EB$3)</f>
        <v>0</v>
      </c>
      <c r="EC5" s="18"/>
      <c r="ED5" s="18"/>
      <c r="EE5" s="18"/>
      <c r="EF5" s="18"/>
      <c r="EG5" s="18"/>
      <c r="EH5" s="28"/>
      <c r="EI5" s="18">
        <f t="shared" ref="EI5:EI25" si="7">SUM(AT5:BW5)</f>
        <v>0</v>
      </c>
      <c r="EJ5" s="18">
        <f t="shared" ref="EJ5:EJ25" si="8">SUM(BY5:DB5)</f>
        <v>0</v>
      </c>
      <c r="EK5" s="18">
        <f t="shared" ref="EK5:EK25" si="9">SUM(DD5:EG5)</f>
        <v>0</v>
      </c>
    </row>
    <row r="6" spans="1:141" x14ac:dyDescent="0.25">
      <c r="A6" s="22" t="s">
        <v>14</v>
      </c>
      <c r="B6" s="22">
        <v>2013</v>
      </c>
      <c r="C6" s="22">
        <v>2059</v>
      </c>
      <c r="D6" s="22">
        <v>2070</v>
      </c>
      <c r="E6" s="22">
        <v>9999</v>
      </c>
      <c r="F6" s="22">
        <v>9999</v>
      </c>
      <c r="G6" s="22">
        <v>9999</v>
      </c>
      <c r="H6" s="22">
        <v>9999</v>
      </c>
      <c r="I6" s="23">
        <v>9999</v>
      </c>
      <c r="J6" s="22"/>
      <c r="K6" s="22"/>
      <c r="L6" s="22">
        <v>650399</v>
      </c>
      <c r="M6" s="22" t="s">
        <v>16</v>
      </c>
      <c r="N6" s="24">
        <v>5.8351254480286743</v>
      </c>
      <c r="O6" t="s">
        <v>83</v>
      </c>
      <c r="P6" t="s">
        <v>17</v>
      </c>
      <c r="Q6" t="str">
        <f t="shared" si="1"/>
        <v>GO</v>
      </c>
      <c r="R6" s="44">
        <f>SUMIFS(N:N,Q:Q,R5,J:J,"Sim")/SUM(N:N)</f>
        <v>3.34947357169511E-2</v>
      </c>
      <c r="T6" s="4" t="s">
        <v>31</v>
      </c>
      <c r="U6" s="16">
        <f>MIN(B54:B57)</f>
        <v>2013</v>
      </c>
      <c r="V6" s="16">
        <f t="shared" ref="V6:AB6" si="10">MIN(C54:C57)</f>
        <v>2034</v>
      </c>
      <c r="W6" s="16">
        <f t="shared" si="10"/>
        <v>2046</v>
      </c>
      <c r="X6" s="16">
        <f t="shared" si="10"/>
        <v>9999</v>
      </c>
      <c r="Y6" s="16">
        <f t="shared" si="10"/>
        <v>9999</v>
      </c>
      <c r="Z6" s="16">
        <f t="shared" si="10"/>
        <v>9999</v>
      </c>
      <c r="AA6" s="16">
        <f t="shared" si="10"/>
        <v>9999</v>
      </c>
      <c r="AB6" s="16">
        <f t="shared" si="10"/>
        <v>9999</v>
      </c>
      <c r="AD6" s="17" t="s">
        <v>32</v>
      </c>
      <c r="AE6" t="str">
        <f t="shared" si="3"/>
        <v>050BGO0095</v>
      </c>
      <c r="AF6" t="str">
        <f t="shared" si="4"/>
        <v>B</v>
      </c>
      <c r="AG6" s="18">
        <f>SUMIFS($N:$N,$O:$O,"plano",$P:$P,$AD6)/SUMIF(M:M,AE6,N:N)</f>
        <v>0</v>
      </c>
      <c r="AH6" s="18">
        <f>SUMIFS($N:$N,$O:$O,"ondulado",$P:$P,$AD6)/SUMIF(M:M,AE6,N:N)</f>
        <v>1</v>
      </c>
      <c r="AI6" s="18">
        <f>SUMIFS($N:$N,$O:$O,"montanhoso",$P:$P,$AD6)/SUMIF(M:M,AE6,N:N)</f>
        <v>0</v>
      </c>
      <c r="AJ6" s="19">
        <f>INDEX(V:V,MATCH($AF6,$T:$T,0))</f>
        <v>2064</v>
      </c>
      <c r="AK6" s="19">
        <f>INDEX(W:W,MATCH($AF6,$T:$T,0))</f>
        <v>9999</v>
      </c>
      <c r="AL6" s="19">
        <f>INDEX(X:X,MATCH($AF6,$T:$T,0))</f>
        <v>9999</v>
      </c>
      <c r="AM6" s="19">
        <f>INDEX(Y:Y,MATCH($AF6,$T:$T,0))</f>
        <v>9999</v>
      </c>
      <c r="AN6" s="19">
        <f>INDEX(Z:Z,MATCH($AF6,$T:$T,0))</f>
        <v>9999</v>
      </c>
      <c r="AO6" s="19">
        <f>INDEX(AA:AA,MATCH($AF6,$T:$T,0))</f>
        <v>9999</v>
      </c>
      <c r="AP6" s="19">
        <f>INDEX(AB:AB,MATCH($AF6,$T:$T,0))</f>
        <v>9999</v>
      </c>
      <c r="AQ6" s="7"/>
      <c r="AR6" s="27">
        <v>6</v>
      </c>
      <c r="AS6" s="17" t="s">
        <v>49</v>
      </c>
      <c r="AT6" s="18">
        <f>SUMIFS($AG:$AG,$AE:$AE,$AS6,$AJ:$AJ,AT$3)</f>
        <v>0</v>
      </c>
      <c r="AU6" s="18">
        <f>SUMIFS($AG:$AG,$AE:$AE,$AS6,$AJ:$AJ,AU$3)</f>
        <v>0</v>
      </c>
      <c r="AV6" s="18">
        <f>SUMIFS($AG:$AG,$AE:$AE,$AS6,$AJ:$AJ,AV$3)</f>
        <v>0</v>
      </c>
      <c r="AW6" s="18">
        <f>SUMIFS($AG:$AG,$AE:$AE,$AS6,$AJ:$AJ,AW$3)</f>
        <v>0</v>
      </c>
      <c r="AX6" s="18">
        <f>SUMIFS($AG:$AG,$AE:$AE,$AS6,$AJ:$AJ,AX$3)</f>
        <v>0</v>
      </c>
      <c r="AY6" s="18">
        <f>SUMIFS($AG:$AG,$AE:$AE,$AS6,$AJ:$AJ,AY$3)</f>
        <v>0</v>
      </c>
      <c r="AZ6" s="18">
        <f>SUMIFS($AG:$AG,$AE:$AE,$AS6,$AJ:$AJ,AZ$3)</f>
        <v>0</v>
      </c>
      <c r="BA6" s="18">
        <f>SUMIFS($AG:$AG,$AE:$AE,$AS6,$AJ:$AJ,BA$3)</f>
        <v>0</v>
      </c>
      <c r="BB6" s="18">
        <f>SUMIFS($AG:$AG,$AE:$AE,$AS6,$AJ:$AJ,BB$3)</f>
        <v>0</v>
      </c>
      <c r="BC6" s="18">
        <f>SUMIFS($AG:$AG,$AE:$AE,$AS6,$AJ:$AJ,BC$3)</f>
        <v>0</v>
      </c>
      <c r="BD6" s="18">
        <f>SUMIFS($AG:$AG,$AE:$AE,$AS6,$AJ:$AJ,BD$3)</f>
        <v>0</v>
      </c>
      <c r="BE6" s="18">
        <f>SUMIFS($AG:$AG,$AE:$AE,$AS6,$AJ:$AJ,BE$3)</f>
        <v>0</v>
      </c>
      <c r="BF6" s="18">
        <f>SUMIFS($AG:$AG,$AE:$AE,$AS6,$AJ:$AJ,BF$3)</f>
        <v>0</v>
      </c>
      <c r="BG6" s="18">
        <f>SUMIFS($AG:$AG,$AE:$AE,$AS6,$AJ:$AJ,BG$3)</f>
        <v>0</v>
      </c>
      <c r="BH6" s="18">
        <f>SUMIFS($AG:$AG,$AE:$AE,$AS6,$AJ:$AJ,BH$3)</f>
        <v>0</v>
      </c>
      <c r="BI6" s="18">
        <f>SUMIFS($AG:$AG,$AE:$AE,$AS6,$AJ:$AJ,BI$3)</f>
        <v>0</v>
      </c>
      <c r="BJ6" s="18">
        <f>SUMIFS($AG:$AG,$AE:$AE,$AS6,$AJ:$AJ,BJ$3)</f>
        <v>0</v>
      </c>
      <c r="BK6" s="18">
        <f>SUMIFS($AG:$AG,$AE:$AE,$AS6,$AJ:$AJ,BK$3)</f>
        <v>0</v>
      </c>
      <c r="BL6" s="18">
        <f>SUMIFS($AG:$AG,$AE:$AE,$AS6,$AJ:$AJ,BL$3)</f>
        <v>0</v>
      </c>
      <c r="BM6" s="18">
        <f>SUMIFS($AG:$AG,$AE:$AE,$AS6,$AJ:$AJ,BM$3)</f>
        <v>0</v>
      </c>
      <c r="BN6" s="18">
        <f>SUMIFS($AG:$AG,$AE:$AE,$AS6,$AJ:$AJ,BN$3)</f>
        <v>0</v>
      </c>
      <c r="BO6" s="18">
        <f>SUMIFS($AG:$AG,$AE:$AE,$AS6,$AJ:$AJ,BO$3)</f>
        <v>0</v>
      </c>
      <c r="BP6" s="18">
        <f>SUMIFS($AG:$AG,$AE:$AE,$AS6,$AJ:$AJ,BP$3)</f>
        <v>0</v>
      </c>
      <c r="BQ6" s="18">
        <f>SUMIFS($AG:$AG,$AE:$AE,$AS6,$AJ:$AJ,BQ$3)</f>
        <v>0</v>
      </c>
      <c r="BR6" s="18">
        <f>SUMIFS($AG:$AG,$AE:$AE,$AS6,$AJ:$AJ,BR$3)</f>
        <v>0</v>
      </c>
      <c r="BS6" s="18"/>
      <c r="BT6" s="18"/>
      <c r="BU6" s="18"/>
      <c r="BV6" s="18"/>
      <c r="BW6" s="18"/>
      <c r="BX6" s="28"/>
      <c r="BY6" s="18">
        <f>SUMIFS($AH:$AH,$AE:$AE,$AS6,$AJ:$AJ,BY$3)</f>
        <v>0</v>
      </c>
      <c r="BZ6" s="18">
        <f>SUMIFS($AH:$AH,$AE:$AE,$AS6,$AJ:$AJ,BZ$3)</f>
        <v>0</v>
      </c>
      <c r="CA6" s="18">
        <f>SUMIFS($AH:$AH,$AE:$AE,$AS6,$AJ:$AJ,CA$3)</f>
        <v>0</v>
      </c>
      <c r="CB6" s="18">
        <f>SUMIFS($AH:$AH,$AE:$AE,$AS6,$AJ:$AJ,CB$3)</f>
        <v>0</v>
      </c>
      <c r="CC6" s="18">
        <f>SUMIFS($AH:$AH,$AE:$AE,$AS6,$AJ:$AJ,CC$3)</f>
        <v>0</v>
      </c>
      <c r="CD6" s="18">
        <f>SUMIFS($AH:$AH,$AE:$AE,$AS6,$AJ:$AJ,CD$3)</f>
        <v>0</v>
      </c>
      <c r="CE6" s="18">
        <f>SUMIFS($AH:$AH,$AE:$AE,$AS6,$AJ:$AJ,CE$3)</f>
        <v>0</v>
      </c>
      <c r="CF6" s="18">
        <f>SUMIFS($AH:$AH,$AE:$AE,$AS6,$AJ:$AJ,CF$3)</f>
        <v>0</v>
      </c>
      <c r="CG6" s="18">
        <f>SUMIFS($AH:$AH,$AE:$AE,$AS6,$AJ:$AJ,CG$3)</f>
        <v>0</v>
      </c>
      <c r="CH6" s="18">
        <f>SUMIFS($AH:$AH,$AE:$AE,$AS6,$AJ:$AJ,CH$3)</f>
        <v>0</v>
      </c>
      <c r="CI6" s="18">
        <f>SUMIFS($AH:$AH,$AE:$AE,$AS6,$AJ:$AJ,CI$3)</f>
        <v>0</v>
      </c>
      <c r="CJ6" s="18">
        <f>SUMIFS($AH:$AH,$AE:$AE,$AS6,$AJ:$AJ,CJ$3)</f>
        <v>0</v>
      </c>
      <c r="CK6" s="18">
        <f>SUMIFS($AH:$AH,$AE:$AE,$AS6,$AJ:$AJ,CK$3)</f>
        <v>0</v>
      </c>
      <c r="CL6" s="18">
        <f>SUMIFS($AH:$AH,$AE:$AE,$AS6,$AJ:$AJ,CL$3)</f>
        <v>0</v>
      </c>
      <c r="CM6" s="18">
        <f>SUMIFS($AH:$AH,$AE:$AE,$AS6,$AJ:$AJ,CM$3)</f>
        <v>0</v>
      </c>
      <c r="CN6" s="18">
        <f>SUMIFS($AH:$AH,$AE:$AE,$AS6,$AJ:$AJ,CN$3)</f>
        <v>0</v>
      </c>
      <c r="CO6" s="18">
        <f>SUMIFS($AH:$AH,$AE:$AE,$AS6,$AJ:$AJ,CO$3)</f>
        <v>0</v>
      </c>
      <c r="CP6" s="18">
        <f>SUMIFS($AH:$AH,$AE:$AE,$AS6,$AJ:$AJ,CP$3)</f>
        <v>0</v>
      </c>
      <c r="CQ6" s="18">
        <f>SUMIFS($AH:$AH,$AE:$AE,$AS6,$AJ:$AJ,CQ$3)</f>
        <v>0</v>
      </c>
      <c r="CR6" s="18">
        <f>SUMIFS($AH:$AH,$AE:$AE,$AS6,$AJ:$AJ,CR$3)</f>
        <v>0</v>
      </c>
      <c r="CS6" s="18">
        <f>SUMIFS($AH:$AH,$AE:$AE,$AS6,$AJ:$AJ,CS$3)</f>
        <v>0</v>
      </c>
      <c r="CT6" s="18">
        <f>SUMIFS($AH:$AH,$AE:$AE,$AS6,$AJ:$AJ,CT$3)</f>
        <v>0</v>
      </c>
      <c r="CU6" s="18">
        <f>SUMIFS($AH:$AH,$AE:$AE,$AS6,$AJ:$AJ,CU$3)</f>
        <v>0</v>
      </c>
      <c r="CV6" s="18">
        <f>SUMIFS($AH:$AH,$AE:$AE,$AS6,$AJ:$AJ,CV$3)</f>
        <v>0</v>
      </c>
      <c r="CW6" s="18">
        <f>SUMIFS($AH:$AH,$AE:$AE,$AS6,$AJ:$AJ,CW$3)</f>
        <v>0</v>
      </c>
      <c r="CX6" s="18"/>
      <c r="CY6" s="18"/>
      <c r="CZ6" s="18"/>
      <c r="DA6" s="18"/>
      <c r="DB6" s="18"/>
      <c r="DD6" s="18">
        <f>SUMIFS($AI:$AI,$AE:$AE,$AS6,$AJ:$AJ,DD$3)</f>
        <v>0</v>
      </c>
      <c r="DE6" s="18">
        <f>SUMIFS($AI:$AI,$AE:$AE,$AS6,$AJ:$AJ,DE$3)</f>
        <v>0</v>
      </c>
      <c r="DF6" s="18">
        <f>SUMIFS($AI:$AI,$AE:$AE,$AS6,$AJ:$AJ,DF$3)</f>
        <v>0</v>
      </c>
      <c r="DG6" s="18">
        <f>SUMIFS($AI:$AI,$AE:$AE,$AS6,$AJ:$AJ,DG$3)</f>
        <v>0</v>
      </c>
      <c r="DH6" s="18">
        <f>SUMIFS($AI:$AI,$AE:$AE,$AS6,$AJ:$AJ,DH$3)</f>
        <v>0</v>
      </c>
      <c r="DI6" s="18">
        <f>SUMIFS($AI:$AI,$AE:$AE,$AS6,$AJ:$AJ,DI$3)</f>
        <v>0</v>
      </c>
      <c r="DJ6" s="18">
        <f>SUMIFS($AI:$AI,$AE:$AE,$AS6,$AJ:$AJ,DJ$3)</f>
        <v>0</v>
      </c>
      <c r="DK6" s="18">
        <f>SUMIFS($AI:$AI,$AE:$AE,$AS6,$AJ:$AJ,DK$3)</f>
        <v>0</v>
      </c>
      <c r="DL6" s="18">
        <f>SUMIFS($AI:$AI,$AE:$AE,$AS6,$AJ:$AJ,DL$3)</f>
        <v>0</v>
      </c>
      <c r="DM6" s="18">
        <f>SUMIFS($AI:$AI,$AE:$AE,$AS6,$AJ:$AJ,DM$3)</f>
        <v>0</v>
      </c>
      <c r="DN6" s="18">
        <f>SUMIFS($AI:$AI,$AE:$AE,$AS6,$AJ:$AJ,DN$3)</f>
        <v>0</v>
      </c>
      <c r="DO6" s="18">
        <f>SUMIFS($AI:$AI,$AE:$AE,$AS6,$AJ:$AJ,DO$3)</f>
        <v>0</v>
      </c>
      <c r="DP6" s="18">
        <f>SUMIFS($AI:$AI,$AE:$AE,$AS6,$AJ:$AJ,DP$3)</f>
        <v>0</v>
      </c>
      <c r="DQ6" s="18">
        <f>SUMIFS($AI:$AI,$AE:$AE,$AS6,$AJ:$AJ,DQ$3)</f>
        <v>0</v>
      </c>
      <c r="DR6" s="18">
        <f>SUMIFS($AI:$AI,$AE:$AE,$AS6,$AJ:$AJ,DR$3)</f>
        <v>0</v>
      </c>
      <c r="DS6" s="18">
        <f>SUMIFS($AI:$AI,$AE:$AE,$AS6,$AJ:$AJ,DS$3)</f>
        <v>0</v>
      </c>
      <c r="DT6" s="18">
        <f>SUMIFS($AI:$AI,$AE:$AE,$AS6,$AJ:$AJ,DT$3)</f>
        <v>0</v>
      </c>
      <c r="DU6" s="18">
        <f>SUMIFS($AI:$AI,$AE:$AE,$AS6,$AJ:$AJ,DU$3)</f>
        <v>0</v>
      </c>
      <c r="DV6" s="18">
        <f>SUMIFS($AI:$AI,$AE:$AE,$AS6,$AJ:$AJ,DV$3)</f>
        <v>0</v>
      </c>
      <c r="DW6" s="18">
        <f>SUMIFS($AI:$AI,$AE:$AE,$AS6,$AJ:$AJ,DW$3)</f>
        <v>0</v>
      </c>
      <c r="DX6" s="18">
        <f>SUMIFS($AI:$AI,$AE:$AE,$AS6,$AJ:$AJ,DX$3)</f>
        <v>0</v>
      </c>
      <c r="DY6" s="18">
        <f>SUMIFS($AI:$AI,$AE:$AE,$AS6,$AJ:$AJ,DY$3)</f>
        <v>0</v>
      </c>
      <c r="DZ6" s="18">
        <f>SUMIFS($AI:$AI,$AE:$AE,$AS6,$AJ:$AJ,DZ$3)</f>
        <v>0</v>
      </c>
      <c r="EA6" s="18">
        <f>SUMIFS($AI:$AI,$AE:$AE,$AS6,$AJ:$AJ,EA$3)</f>
        <v>0</v>
      </c>
      <c r="EB6" s="18">
        <f>SUMIFS($AI:$AI,$AE:$AE,$AS6,$AJ:$AJ,EB$3)</f>
        <v>0</v>
      </c>
      <c r="EC6" s="18"/>
      <c r="ED6" s="18"/>
      <c r="EE6" s="18"/>
      <c r="EF6" s="18"/>
      <c r="EG6" s="18"/>
      <c r="EH6" s="28"/>
      <c r="EI6" s="18">
        <f t="shared" si="7"/>
        <v>0</v>
      </c>
      <c r="EJ6" s="18">
        <f t="shared" si="8"/>
        <v>0</v>
      </c>
      <c r="EK6" s="18">
        <f t="shared" si="9"/>
        <v>0</v>
      </c>
    </row>
    <row r="7" spans="1:141" x14ac:dyDescent="0.25">
      <c r="A7" s="22"/>
      <c r="B7" s="22"/>
      <c r="C7" s="22"/>
      <c r="D7" s="22"/>
      <c r="E7" s="22"/>
      <c r="F7" s="22"/>
      <c r="G7" s="22"/>
      <c r="H7" s="22"/>
      <c r="I7" s="23"/>
      <c r="J7" s="22"/>
      <c r="K7" s="22"/>
      <c r="L7" s="22"/>
      <c r="M7" s="22"/>
      <c r="N7" s="24" t="s">
        <v>84</v>
      </c>
      <c r="O7" t="s">
        <v>84</v>
      </c>
      <c r="P7" t="s">
        <v>84</v>
      </c>
      <c r="Q7" t="str">
        <f t="shared" si="1"/>
        <v/>
      </c>
      <c r="R7" s="43" t="s">
        <v>88</v>
      </c>
      <c r="T7" s="4" t="s">
        <v>34</v>
      </c>
      <c r="U7" s="16">
        <f>MIN(B58:B75)</f>
        <v>2013</v>
      </c>
      <c r="V7" s="16">
        <f t="shared" ref="V7:AB7" si="11">MIN(C58:C75)</f>
        <v>2048</v>
      </c>
      <c r="W7" s="16">
        <f t="shared" si="11"/>
        <v>2059</v>
      </c>
      <c r="X7" s="16">
        <f t="shared" si="11"/>
        <v>9999</v>
      </c>
      <c r="Y7" s="16">
        <f t="shared" si="11"/>
        <v>9999</v>
      </c>
      <c r="Z7" s="16">
        <f t="shared" si="11"/>
        <v>9999</v>
      </c>
      <c r="AA7" s="16">
        <f t="shared" si="11"/>
        <v>9999</v>
      </c>
      <c r="AB7" s="16">
        <f t="shared" si="11"/>
        <v>9999</v>
      </c>
      <c r="AD7" s="17" t="s">
        <v>35</v>
      </c>
      <c r="AE7" t="str">
        <f t="shared" si="3"/>
        <v>050BGO0110</v>
      </c>
      <c r="AF7" t="str">
        <f t="shared" si="4"/>
        <v>C</v>
      </c>
      <c r="AG7" s="18">
        <f>SUMIFS($N:$N,$O:$O,"plano",$P:$P,$AD7)/SUMIF(M:M,AE7,N:N)</f>
        <v>0</v>
      </c>
      <c r="AH7" s="18">
        <f>SUMIFS($N:$N,$O:$O,"ondulado",$P:$P,$AD7)/SUMIF(M:M,AE7,N:N)</f>
        <v>1</v>
      </c>
      <c r="AI7" s="18">
        <f>SUMIFS($N:$N,$O:$O,"montanhoso",$P:$P,$AD7)/SUMIF(M:M,AE7,N:N)</f>
        <v>0</v>
      </c>
      <c r="AJ7" s="19">
        <f>INDEX(V:V,MATCH($AF7,$T:$T,0))</f>
        <v>2066</v>
      </c>
      <c r="AK7" s="19">
        <f>INDEX(W:W,MATCH($AF7,$T:$T,0))</f>
        <v>9999</v>
      </c>
      <c r="AL7" s="19">
        <f>INDEX(X:X,MATCH($AF7,$T:$T,0))</f>
        <v>9999</v>
      </c>
      <c r="AM7" s="19">
        <f>INDEX(Y:Y,MATCH($AF7,$T:$T,0))</f>
        <v>9999</v>
      </c>
      <c r="AN7" s="19">
        <f>INDEX(Z:Z,MATCH($AF7,$T:$T,0))</f>
        <v>9999</v>
      </c>
      <c r="AO7" s="19">
        <f>INDEX(AA:AA,MATCH($AF7,$T:$T,0))</f>
        <v>9999</v>
      </c>
      <c r="AP7" s="19">
        <f>INDEX(AB:AB,MATCH($AF7,$T:$T,0))</f>
        <v>9999</v>
      </c>
      <c r="AQ7" s="7"/>
      <c r="AR7" s="27">
        <v>29.299999999999997</v>
      </c>
      <c r="AS7" s="17" t="s">
        <v>52</v>
      </c>
      <c r="AT7" s="18">
        <f>SUMIFS($AG:$AG,$AE:$AE,$AS7,$AJ:$AJ,AT$3)</f>
        <v>0</v>
      </c>
      <c r="AU7" s="18">
        <f>SUMIFS($AG:$AG,$AE:$AE,$AS7,$AJ:$AJ,AU$3)</f>
        <v>0</v>
      </c>
      <c r="AV7" s="18">
        <f>SUMIFS($AG:$AG,$AE:$AE,$AS7,$AJ:$AJ,AV$3)</f>
        <v>0</v>
      </c>
      <c r="AW7" s="18">
        <f>SUMIFS($AG:$AG,$AE:$AE,$AS7,$AJ:$AJ,AW$3)</f>
        <v>0</v>
      </c>
      <c r="AX7" s="18">
        <f>SUMIFS($AG:$AG,$AE:$AE,$AS7,$AJ:$AJ,AX$3)</f>
        <v>0</v>
      </c>
      <c r="AY7" s="18">
        <f>SUMIFS($AG:$AG,$AE:$AE,$AS7,$AJ:$AJ,AY$3)</f>
        <v>0</v>
      </c>
      <c r="AZ7" s="18">
        <f>SUMIFS($AG:$AG,$AE:$AE,$AS7,$AJ:$AJ,AZ$3)</f>
        <v>0</v>
      </c>
      <c r="BA7" s="18">
        <f>SUMIFS($AG:$AG,$AE:$AE,$AS7,$AJ:$AJ,BA$3)</f>
        <v>0</v>
      </c>
      <c r="BB7" s="18">
        <f>SUMIFS($AG:$AG,$AE:$AE,$AS7,$AJ:$AJ,BB$3)</f>
        <v>0</v>
      </c>
      <c r="BC7" s="18">
        <f>SUMIFS($AG:$AG,$AE:$AE,$AS7,$AJ:$AJ,BC$3)</f>
        <v>0</v>
      </c>
      <c r="BD7" s="18">
        <f>SUMIFS($AG:$AG,$AE:$AE,$AS7,$AJ:$AJ,BD$3)</f>
        <v>0</v>
      </c>
      <c r="BE7" s="18">
        <f>SUMIFS($AG:$AG,$AE:$AE,$AS7,$AJ:$AJ,BE$3)</f>
        <v>0</v>
      </c>
      <c r="BF7" s="18">
        <f>SUMIFS($AG:$AG,$AE:$AE,$AS7,$AJ:$AJ,BF$3)</f>
        <v>0</v>
      </c>
      <c r="BG7" s="18">
        <f>SUMIFS($AG:$AG,$AE:$AE,$AS7,$AJ:$AJ,BG$3)</f>
        <v>0</v>
      </c>
      <c r="BH7" s="18">
        <f>SUMIFS($AG:$AG,$AE:$AE,$AS7,$AJ:$AJ,BH$3)</f>
        <v>0</v>
      </c>
      <c r="BI7" s="18">
        <f>SUMIFS($AG:$AG,$AE:$AE,$AS7,$AJ:$AJ,BI$3)</f>
        <v>0</v>
      </c>
      <c r="BJ7" s="18">
        <f>SUMIFS($AG:$AG,$AE:$AE,$AS7,$AJ:$AJ,BJ$3)</f>
        <v>0</v>
      </c>
      <c r="BK7" s="18">
        <f>SUMIFS($AG:$AG,$AE:$AE,$AS7,$AJ:$AJ,BK$3)</f>
        <v>0</v>
      </c>
      <c r="BL7" s="18">
        <f>SUMIFS($AG:$AG,$AE:$AE,$AS7,$AJ:$AJ,BL$3)</f>
        <v>0</v>
      </c>
      <c r="BM7" s="18">
        <f>SUMIFS($AG:$AG,$AE:$AE,$AS7,$AJ:$AJ,BM$3)</f>
        <v>0</v>
      </c>
      <c r="BN7" s="18">
        <f>SUMIFS($AG:$AG,$AE:$AE,$AS7,$AJ:$AJ,BN$3)</f>
        <v>0</v>
      </c>
      <c r="BO7" s="18">
        <f>SUMIFS($AG:$AG,$AE:$AE,$AS7,$AJ:$AJ,BO$3)</f>
        <v>0</v>
      </c>
      <c r="BP7" s="18">
        <f>SUMIFS($AG:$AG,$AE:$AE,$AS7,$AJ:$AJ,BP$3)</f>
        <v>0</v>
      </c>
      <c r="BQ7" s="18">
        <f>SUMIFS($AG:$AG,$AE:$AE,$AS7,$AJ:$AJ,BQ$3)</f>
        <v>0</v>
      </c>
      <c r="BR7" s="18">
        <f>SUMIFS($AG:$AG,$AE:$AE,$AS7,$AJ:$AJ,BR$3)</f>
        <v>0</v>
      </c>
      <c r="BS7" s="18"/>
      <c r="BT7" s="18"/>
      <c r="BU7" s="18"/>
      <c r="BV7" s="18"/>
      <c r="BW7" s="18"/>
      <c r="BX7" s="28"/>
      <c r="BY7" s="18">
        <f>SUMIFS($AH:$AH,$AE:$AE,$AS7,$AJ:$AJ,BY$3)</f>
        <v>0</v>
      </c>
      <c r="BZ7" s="18">
        <f>SUMIFS($AH:$AH,$AE:$AE,$AS7,$AJ:$AJ,BZ$3)</f>
        <v>0</v>
      </c>
      <c r="CA7" s="18">
        <f>SUMIFS($AH:$AH,$AE:$AE,$AS7,$AJ:$AJ,CA$3)</f>
        <v>0</v>
      </c>
      <c r="CB7" s="18">
        <f>SUMIFS($AH:$AH,$AE:$AE,$AS7,$AJ:$AJ,CB$3)</f>
        <v>0</v>
      </c>
      <c r="CC7" s="18">
        <f>SUMIFS($AH:$AH,$AE:$AE,$AS7,$AJ:$AJ,CC$3)</f>
        <v>0</v>
      </c>
      <c r="CD7" s="18">
        <f>SUMIFS($AH:$AH,$AE:$AE,$AS7,$AJ:$AJ,CD$3)</f>
        <v>0</v>
      </c>
      <c r="CE7" s="18">
        <f>SUMIFS($AH:$AH,$AE:$AE,$AS7,$AJ:$AJ,CE$3)</f>
        <v>0</v>
      </c>
      <c r="CF7" s="18">
        <f>SUMIFS($AH:$AH,$AE:$AE,$AS7,$AJ:$AJ,CF$3)</f>
        <v>0</v>
      </c>
      <c r="CG7" s="18">
        <f>SUMIFS($AH:$AH,$AE:$AE,$AS7,$AJ:$AJ,CG$3)</f>
        <v>0</v>
      </c>
      <c r="CH7" s="18">
        <f>SUMIFS($AH:$AH,$AE:$AE,$AS7,$AJ:$AJ,CH$3)</f>
        <v>0</v>
      </c>
      <c r="CI7" s="18">
        <f>SUMIFS($AH:$AH,$AE:$AE,$AS7,$AJ:$AJ,CI$3)</f>
        <v>0</v>
      </c>
      <c r="CJ7" s="18">
        <f>SUMIFS($AH:$AH,$AE:$AE,$AS7,$AJ:$AJ,CJ$3)</f>
        <v>0</v>
      </c>
      <c r="CK7" s="18">
        <f>SUMIFS($AH:$AH,$AE:$AE,$AS7,$AJ:$AJ,CK$3)</f>
        <v>0</v>
      </c>
      <c r="CL7" s="18">
        <f>SUMIFS($AH:$AH,$AE:$AE,$AS7,$AJ:$AJ,CL$3)</f>
        <v>0</v>
      </c>
      <c r="CM7" s="18">
        <f>SUMIFS($AH:$AH,$AE:$AE,$AS7,$AJ:$AJ,CM$3)</f>
        <v>0</v>
      </c>
      <c r="CN7" s="18">
        <f>SUMIFS($AH:$AH,$AE:$AE,$AS7,$AJ:$AJ,CN$3)</f>
        <v>0</v>
      </c>
      <c r="CO7" s="18">
        <f>SUMIFS($AH:$AH,$AE:$AE,$AS7,$AJ:$AJ,CO$3)</f>
        <v>0</v>
      </c>
      <c r="CP7" s="18">
        <f>SUMIFS($AH:$AH,$AE:$AE,$AS7,$AJ:$AJ,CP$3)</f>
        <v>0</v>
      </c>
      <c r="CQ7" s="18">
        <f>SUMIFS($AH:$AH,$AE:$AE,$AS7,$AJ:$AJ,CQ$3)</f>
        <v>0</v>
      </c>
      <c r="CR7" s="18">
        <f>SUMIFS($AH:$AH,$AE:$AE,$AS7,$AJ:$AJ,CR$3)</f>
        <v>0</v>
      </c>
      <c r="CS7" s="18">
        <f>SUMIFS($AH:$AH,$AE:$AE,$AS7,$AJ:$AJ,CS$3)</f>
        <v>0</v>
      </c>
      <c r="CT7" s="18">
        <f>SUMIFS($AH:$AH,$AE:$AE,$AS7,$AJ:$AJ,CT$3)</f>
        <v>0</v>
      </c>
      <c r="CU7" s="18">
        <f>SUMIFS($AH:$AH,$AE:$AE,$AS7,$AJ:$AJ,CU$3)</f>
        <v>0</v>
      </c>
      <c r="CV7" s="18">
        <f>SUMIFS($AH:$AH,$AE:$AE,$AS7,$AJ:$AJ,CV$3)</f>
        <v>0</v>
      </c>
      <c r="CW7" s="18">
        <f>SUMIFS($AH:$AH,$AE:$AE,$AS7,$AJ:$AJ,CW$3)</f>
        <v>0</v>
      </c>
      <c r="CX7" s="18"/>
      <c r="CY7" s="18"/>
      <c r="CZ7" s="18"/>
      <c r="DA7" s="18"/>
      <c r="DB7" s="18"/>
      <c r="DD7" s="18">
        <f>SUMIFS($AI:$AI,$AE:$AE,$AS7,$AJ:$AJ,DD$3)</f>
        <v>0</v>
      </c>
      <c r="DE7" s="18">
        <f>SUMIFS($AI:$AI,$AE:$AE,$AS7,$AJ:$AJ,DE$3)</f>
        <v>0</v>
      </c>
      <c r="DF7" s="18">
        <f>SUMIFS($AI:$AI,$AE:$AE,$AS7,$AJ:$AJ,DF$3)</f>
        <v>0</v>
      </c>
      <c r="DG7" s="18">
        <f>SUMIFS($AI:$AI,$AE:$AE,$AS7,$AJ:$AJ,DG$3)</f>
        <v>0</v>
      </c>
      <c r="DH7" s="18">
        <f>SUMIFS($AI:$AI,$AE:$AE,$AS7,$AJ:$AJ,DH$3)</f>
        <v>0</v>
      </c>
      <c r="DI7" s="18">
        <f>SUMIFS($AI:$AI,$AE:$AE,$AS7,$AJ:$AJ,DI$3)</f>
        <v>0</v>
      </c>
      <c r="DJ7" s="18">
        <f>SUMIFS($AI:$AI,$AE:$AE,$AS7,$AJ:$AJ,DJ$3)</f>
        <v>0</v>
      </c>
      <c r="DK7" s="18">
        <f>SUMIFS($AI:$AI,$AE:$AE,$AS7,$AJ:$AJ,DK$3)</f>
        <v>0</v>
      </c>
      <c r="DL7" s="18">
        <f>SUMIFS($AI:$AI,$AE:$AE,$AS7,$AJ:$AJ,DL$3)</f>
        <v>0</v>
      </c>
      <c r="DM7" s="18">
        <f>SUMIFS($AI:$AI,$AE:$AE,$AS7,$AJ:$AJ,DM$3)</f>
        <v>0</v>
      </c>
      <c r="DN7" s="18">
        <f>SUMIFS($AI:$AI,$AE:$AE,$AS7,$AJ:$AJ,DN$3)</f>
        <v>0</v>
      </c>
      <c r="DO7" s="18">
        <f>SUMIFS($AI:$AI,$AE:$AE,$AS7,$AJ:$AJ,DO$3)</f>
        <v>0</v>
      </c>
      <c r="DP7" s="18">
        <f>SUMIFS($AI:$AI,$AE:$AE,$AS7,$AJ:$AJ,DP$3)</f>
        <v>0</v>
      </c>
      <c r="DQ7" s="18">
        <f>SUMIFS($AI:$AI,$AE:$AE,$AS7,$AJ:$AJ,DQ$3)</f>
        <v>0</v>
      </c>
      <c r="DR7" s="18">
        <f>SUMIFS($AI:$AI,$AE:$AE,$AS7,$AJ:$AJ,DR$3)</f>
        <v>0</v>
      </c>
      <c r="DS7" s="18">
        <f>SUMIFS($AI:$AI,$AE:$AE,$AS7,$AJ:$AJ,DS$3)</f>
        <v>0</v>
      </c>
      <c r="DT7" s="18">
        <f>SUMIFS($AI:$AI,$AE:$AE,$AS7,$AJ:$AJ,DT$3)</f>
        <v>0</v>
      </c>
      <c r="DU7" s="18">
        <f>SUMIFS($AI:$AI,$AE:$AE,$AS7,$AJ:$AJ,DU$3)</f>
        <v>0</v>
      </c>
      <c r="DV7" s="18">
        <f>SUMIFS($AI:$AI,$AE:$AE,$AS7,$AJ:$AJ,DV$3)</f>
        <v>0</v>
      </c>
      <c r="DW7" s="18">
        <f>SUMIFS($AI:$AI,$AE:$AE,$AS7,$AJ:$AJ,DW$3)</f>
        <v>0</v>
      </c>
      <c r="DX7" s="18">
        <f>SUMIFS($AI:$AI,$AE:$AE,$AS7,$AJ:$AJ,DX$3)</f>
        <v>0</v>
      </c>
      <c r="DY7" s="18">
        <f>SUMIFS($AI:$AI,$AE:$AE,$AS7,$AJ:$AJ,DY$3)</f>
        <v>0</v>
      </c>
      <c r="DZ7" s="18">
        <f>SUMIFS($AI:$AI,$AE:$AE,$AS7,$AJ:$AJ,DZ$3)</f>
        <v>0</v>
      </c>
      <c r="EA7" s="18">
        <f>SUMIFS($AI:$AI,$AE:$AE,$AS7,$AJ:$AJ,EA$3)</f>
        <v>0</v>
      </c>
      <c r="EB7" s="18">
        <f>SUMIFS($AI:$AI,$AE:$AE,$AS7,$AJ:$AJ,EB$3)</f>
        <v>0</v>
      </c>
      <c r="EC7" s="18"/>
      <c r="ED7" s="18"/>
      <c r="EE7" s="18"/>
      <c r="EF7" s="18"/>
      <c r="EG7" s="18"/>
      <c r="EH7" s="28"/>
      <c r="EI7" s="18">
        <f t="shared" si="7"/>
        <v>0</v>
      </c>
      <c r="EJ7" s="18">
        <f t="shared" si="8"/>
        <v>0</v>
      </c>
      <c r="EK7" s="18">
        <f t="shared" si="9"/>
        <v>0</v>
      </c>
    </row>
    <row r="8" spans="1:141" x14ac:dyDescent="0.25">
      <c r="A8" s="22" t="s">
        <v>14</v>
      </c>
      <c r="B8" s="22">
        <v>2013</v>
      </c>
      <c r="C8" s="22">
        <v>2059</v>
      </c>
      <c r="D8" s="22">
        <v>2070</v>
      </c>
      <c r="E8" s="22">
        <v>9999</v>
      </c>
      <c r="F8" s="22">
        <v>9999</v>
      </c>
      <c r="G8" s="22">
        <v>9999</v>
      </c>
      <c r="H8" s="22">
        <v>9999</v>
      </c>
      <c r="I8" s="23">
        <v>9999</v>
      </c>
      <c r="J8" s="22"/>
      <c r="K8" s="22"/>
      <c r="L8" s="22">
        <v>639315</v>
      </c>
      <c r="M8" s="22" t="s">
        <v>36</v>
      </c>
      <c r="N8" s="24">
        <v>4.3363192182410417</v>
      </c>
      <c r="O8" t="s">
        <v>83</v>
      </c>
      <c r="P8" t="s">
        <v>19</v>
      </c>
      <c r="Q8" t="str">
        <f t="shared" si="1"/>
        <v>GO</v>
      </c>
      <c r="R8" s="44">
        <f>SUMIFS(N:N,Q:Q,R7,J:J,"Sim")/SUM(N:N)</f>
        <v>9.8859837699554379E-2</v>
      </c>
      <c r="T8" s="4" t="s">
        <v>37</v>
      </c>
      <c r="U8" s="16">
        <f>MIN(B76:B103)</f>
        <v>2013</v>
      </c>
      <c r="V8" s="16">
        <f t="shared" ref="V8:AB8" si="12">MIN(C76:C103)</f>
        <v>2033</v>
      </c>
      <c r="W8" s="16">
        <f t="shared" si="12"/>
        <v>2045</v>
      </c>
      <c r="X8" s="16">
        <f t="shared" si="12"/>
        <v>9999</v>
      </c>
      <c r="Y8" s="16">
        <f t="shared" si="12"/>
        <v>9999</v>
      </c>
      <c r="Z8" s="16">
        <f t="shared" si="12"/>
        <v>9999</v>
      </c>
      <c r="AA8" s="16">
        <f t="shared" si="12"/>
        <v>9999</v>
      </c>
      <c r="AB8" s="16">
        <f t="shared" si="12"/>
        <v>9999</v>
      </c>
      <c r="AD8" s="17" t="s">
        <v>38</v>
      </c>
      <c r="AE8" t="str">
        <f t="shared" si="3"/>
        <v>050BGO0120</v>
      </c>
      <c r="AF8" t="str">
        <f t="shared" si="4"/>
        <v>C</v>
      </c>
      <c r="AG8" s="18">
        <f>SUMIFS($N:$N,$O:$O,"plano",$P:$P,$AD8)/SUMIF(M:M,AE8,N:N)</f>
        <v>0</v>
      </c>
      <c r="AH8" s="18">
        <f>SUMIFS($N:$N,$O:$O,"ondulado",$P:$P,$AD8)/SUMIF(M:M,AE8,N:N)</f>
        <v>1</v>
      </c>
      <c r="AI8" s="18">
        <f>SUMIFS($N:$N,$O:$O,"montanhoso",$P:$P,$AD8)/SUMIF(M:M,AE8,N:N)</f>
        <v>0</v>
      </c>
      <c r="AJ8" s="19">
        <f>INDEX(V:V,MATCH($AF8,$T:$T,0))</f>
        <v>2066</v>
      </c>
      <c r="AK8" s="19">
        <f>INDEX(W:W,MATCH($AF8,$T:$T,0))</f>
        <v>9999</v>
      </c>
      <c r="AL8" s="19">
        <f>INDEX(X:X,MATCH($AF8,$T:$T,0))</f>
        <v>9999</v>
      </c>
      <c r="AM8" s="19">
        <f>INDEX(Y:Y,MATCH($AF8,$T:$T,0))</f>
        <v>9999</v>
      </c>
      <c r="AN8" s="19">
        <f>INDEX(Z:Z,MATCH($AF8,$T:$T,0))</f>
        <v>9999</v>
      </c>
      <c r="AO8" s="19">
        <f>INDEX(AA:AA,MATCH($AF8,$T:$T,0))</f>
        <v>9999</v>
      </c>
      <c r="AP8" s="19">
        <f>INDEX(AB:AB,MATCH($AF8,$T:$T,0))</f>
        <v>9999</v>
      </c>
      <c r="AQ8" s="7"/>
      <c r="AR8" s="27">
        <v>9</v>
      </c>
      <c r="AS8" s="17" t="s">
        <v>55</v>
      </c>
      <c r="AT8" s="18">
        <f>SUMIFS($AG:$AG,$AE:$AE,$AS8,$AJ:$AJ,AT$3)</f>
        <v>0</v>
      </c>
      <c r="AU8" s="18">
        <f>SUMIFS($AG:$AG,$AE:$AE,$AS8,$AJ:$AJ,AU$3)</f>
        <v>0</v>
      </c>
      <c r="AV8" s="18">
        <f>SUMIFS($AG:$AG,$AE:$AE,$AS8,$AJ:$AJ,AV$3)</f>
        <v>0</v>
      </c>
      <c r="AW8" s="18">
        <f>SUMIFS($AG:$AG,$AE:$AE,$AS8,$AJ:$AJ,AW$3)</f>
        <v>0</v>
      </c>
      <c r="AX8" s="18">
        <f>SUMIFS($AG:$AG,$AE:$AE,$AS8,$AJ:$AJ,AX$3)</f>
        <v>0</v>
      </c>
      <c r="AY8" s="18">
        <f>SUMIFS($AG:$AG,$AE:$AE,$AS8,$AJ:$AJ,AY$3)</f>
        <v>0</v>
      </c>
      <c r="AZ8" s="18">
        <f>SUMIFS($AG:$AG,$AE:$AE,$AS8,$AJ:$AJ,AZ$3)</f>
        <v>0</v>
      </c>
      <c r="BA8" s="18">
        <f>SUMIFS($AG:$AG,$AE:$AE,$AS8,$AJ:$AJ,BA$3)</f>
        <v>0</v>
      </c>
      <c r="BB8" s="18">
        <f>SUMIFS($AG:$AG,$AE:$AE,$AS8,$AJ:$AJ,BB$3)</f>
        <v>0</v>
      </c>
      <c r="BC8" s="18">
        <f>SUMIFS($AG:$AG,$AE:$AE,$AS8,$AJ:$AJ,BC$3)</f>
        <v>0</v>
      </c>
      <c r="BD8" s="18">
        <f>SUMIFS($AG:$AG,$AE:$AE,$AS8,$AJ:$AJ,BD$3)</f>
        <v>0</v>
      </c>
      <c r="BE8" s="18">
        <f>SUMIFS($AG:$AG,$AE:$AE,$AS8,$AJ:$AJ,BE$3)</f>
        <v>0</v>
      </c>
      <c r="BF8" s="18">
        <f>SUMIFS($AG:$AG,$AE:$AE,$AS8,$AJ:$AJ,BF$3)</f>
        <v>0</v>
      </c>
      <c r="BG8" s="18">
        <f>SUMIFS($AG:$AG,$AE:$AE,$AS8,$AJ:$AJ,BG$3)</f>
        <v>0</v>
      </c>
      <c r="BH8" s="18">
        <f>SUMIFS($AG:$AG,$AE:$AE,$AS8,$AJ:$AJ,BH$3)</f>
        <v>0</v>
      </c>
      <c r="BI8" s="18">
        <f>SUMIFS($AG:$AG,$AE:$AE,$AS8,$AJ:$AJ,BI$3)</f>
        <v>0</v>
      </c>
      <c r="BJ8" s="18">
        <f>SUMIFS($AG:$AG,$AE:$AE,$AS8,$AJ:$AJ,BJ$3)</f>
        <v>0</v>
      </c>
      <c r="BK8" s="18">
        <f>SUMIFS($AG:$AG,$AE:$AE,$AS8,$AJ:$AJ,BK$3)</f>
        <v>0</v>
      </c>
      <c r="BL8" s="18">
        <f>SUMIFS($AG:$AG,$AE:$AE,$AS8,$AJ:$AJ,BL$3)</f>
        <v>0</v>
      </c>
      <c r="BM8" s="18">
        <f>SUMIFS($AG:$AG,$AE:$AE,$AS8,$AJ:$AJ,BM$3)</f>
        <v>0</v>
      </c>
      <c r="BN8" s="18">
        <f>SUMIFS($AG:$AG,$AE:$AE,$AS8,$AJ:$AJ,BN$3)</f>
        <v>0</v>
      </c>
      <c r="BO8" s="18">
        <f>SUMIFS($AG:$AG,$AE:$AE,$AS8,$AJ:$AJ,BO$3)</f>
        <v>0</v>
      </c>
      <c r="BP8" s="18">
        <f>SUMIFS($AG:$AG,$AE:$AE,$AS8,$AJ:$AJ,BP$3)</f>
        <v>0</v>
      </c>
      <c r="BQ8" s="18">
        <f>SUMIFS($AG:$AG,$AE:$AE,$AS8,$AJ:$AJ,BQ$3)</f>
        <v>0</v>
      </c>
      <c r="BR8" s="18">
        <f>SUMIFS($AG:$AG,$AE:$AE,$AS8,$AJ:$AJ,BR$3)</f>
        <v>0</v>
      </c>
      <c r="BS8" s="18"/>
      <c r="BT8" s="18"/>
      <c r="BU8" s="18"/>
      <c r="BV8" s="18"/>
      <c r="BW8" s="18"/>
      <c r="BX8" s="28"/>
      <c r="BY8" s="18">
        <f>SUMIFS($AH:$AH,$AE:$AE,$AS8,$AJ:$AJ,BY$3)</f>
        <v>0</v>
      </c>
      <c r="BZ8" s="18">
        <f>SUMIFS($AH:$AH,$AE:$AE,$AS8,$AJ:$AJ,BZ$3)</f>
        <v>0</v>
      </c>
      <c r="CA8" s="18">
        <f>SUMIFS($AH:$AH,$AE:$AE,$AS8,$AJ:$AJ,CA$3)</f>
        <v>0</v>
      </c>
      <c r="CB8" s="18">
        <f>SUMIFS($AH:$AH,$AE:$AE,$AS8,$AJ:$AJ,CB$3)</f>
        <v>0</v>
      </c>
      <c r="CC8" s="18">
        <f>SUMIFS($AH:$AH,$AE:$AE,$AS8,$AJ:$AJ,CC$3)</f>
        <v>0</v>
      </c>
      <c r="CD8" s="18">
        <f>SUMIFS($AH:$AH,$AE:$AE,$AS8,$AJ:$AJ,CD$3)</f>
        <v>0</v>
      </c>
      <c r="CE8" s="18">
        <f>SUMIFS($AH:$AH,$AE:$AE,$AS8,$AJ:$AJ,CE$3)</f>
        <v>0</v>
      </c>
      <c r="CF8" s="18">
        <f>SUMIFS($AH:$AH,$AE:$AE,$AS8,$AJ:$AJ,CF$3)</f>
        <v>0</v>
      </c>
      <c r="CG8" s="18">
        <f>SUMIFS($AH:$AH,$AE:$AE,$AS8,$AJ:$AJ,CG$3)</f>
        <v>0</v>
      </c>
      <c r="CH8" s="18">
        <f>SUMIFS($AH:$AH,$AE:$AE,$AS8,$AJ:$AJ,CH$3)</f>
        <v>0</v>
      </c>
      <c r="CI8" s="18">
        <f>SUMIFS($AH:$AH,$AE:$AE,$AS8,$AJ:$AJ,CI$3)</f>
        <v>0</v>
      </c>
      <c r="CJ8" s="18">
        <f>SUMIFS($AH:$AH,$AE:$AE,$AS8,$AJ:$AJ,CJ$3)</f>
        <v>0</v>
      </c>
      <c r="CK8" s="18">
        <f>SUMIFS($AH:$AH,$AE:$AE,$AS8,$AJ:$AJ,CK$3)</f>
        <v>0</v>
      </c>
      <c r="CL8" s="18">
        <f>SUMIFS($AH:$AH,$AE:$AE,$AS8,$AJ:$AJ,CL$3)</f>
        <v>0</v>
      </c>
      <c r="CM8" s="18">
        <f>SUMIFS($AH:$AH,$AE:$AE,$AS8,$AJ:$AJ,CM$3)</f>
        <v>0</v>
      </c>
      <c r="CN8" s="18">
        <f>SUMIFS($AH:$AH,$AE:$AE,$AS8,$AJ:$AJ,CN$3)</f>
        <v>0</v>
      </c>
      <c r="CO8" s="18">
        <f>SUMIFS($AH:$AH,$AE:$AE,$AS8,$AJ:$AJ,CO$3)</f>
        <v>0</v>
      </c>
      <c r="CP8" s="18">
        <f>SUMIFS($AH:$AH,$AE:$AE,$AS8,$AJ:$AJ,CP$3)</f>
        <v>0</v>
      </c>
      <c r="CQ8" s="18">
        <f>SUMIFS($AH:$AH,$AE:$AE,$AS8,$AJ:$AJ,CQ$3)</f>
        <v>0</v>
      </c>
      <c r="CR8" s="18">
        <f>SUMIFS($AH:$AH,$AE:$AE,$AS8,$AJ:$AJ,CR$3)</f>
        <v>0</v>
      </c>
      <c r="CS8" s="18">
        <f>SUMIFS($AH:$AH,$AE:$AE,$AS8,$AJ:$AJ,CS$3)</f>
        <v>0</v>
      </c>
      <c r="CT8" s="18">
        <f>SUMIFS($AH:$AH,$AE:$AE,$AS8,$AJ:$AJ,CT$3)</f>
        <v>0</v>
      </c>
      <c r="CU8" s="18">
        <f>SUMIFS($AH:$AH,$AE:$AE,$AS8,$AJ:$AJ,CU$3)</f>
        <v>0</v>
      </c>
      <c r="CV8" s="18">
        <f>SUMIFS($AH:$AH,$AE:$AE,$AS8,$AJ:$AJ,CV$3)</f>
        <v>0</v>
      </c>
      <c r="CW8" s="18">
        <f>SUMIFS($AH:$AH,$AE:$AE,$AS8,$AJ:$AJ,CW$3)</f>
        <v>0</v>
      </c>
      <c r="CX8" s="18"/>
      <c r="CY8" s="18"/>
      <c r="CZ8" s="18"/>
      <c r="DA8" s="18"/>
      <c r="DB8" s="18"/>
      <c r="DD8" s="18">
        <f>SUMIFS($AI:$AI,$AE:$AE,$AS8,$AJ:$AJ,DD$3)</f>
        <v>0</v>
      </c>
      <c r="DE8" s="18">
        <f>SUMIFS($AI:$AI,$AE:$AE,$AS8,$AJ:$AJ,DE$3)</f>
        <v>0</v>
      </c>
      <c r="DF8" s="18">
        <f>SUMIFS($AI:$AI,$AE:$AE,$AS8,$AJ:$AJ,DF$3)</f>
        <v>0</v>
      </c>
      <c r="DG8" s="18">
        <f>SUMIFS($AI:$AI,$AE:$AE,$AS8,$AJ:$AJ,DG$3)</f>
        <v>0</v>
      </c>
      <c r="DH8" s="18">
        <f>SUMIFS($AI:$AI,$AE:$AE,$AS8,$AJ:$AJ,DH$3)</f>
        <v>0</v>
      </c>
      <c r="DI8" s="18">
        <f>SUMIFS($AI:$AI,$AE:$AE,$AS8,$AJ:$AJ,DI$3)</f>
        <v>0</v>
      </c>
      <c r="DJ8" s="18">
        <f>SUMIFS($AI:$AI,$AE:$AE,$AS8,$AJ:$AJ,DJ$3)</f>
        <v>0</v>
      </c>
      <c r="DK8" s="18">
        <f>SUMIFS($AI:$AI,$AE:$AE,$AS8,$AJ:$AJ,DK$3)</f>
        <v>0</v>
      </c>
      <c r="DL8" s="18">
        <f>SUMIFS($AI:$AI,$AE:$AE,$AS8,$AJ:$AJ,DL$3)</f>
        <v>0</v>
      </c>
      <c r="DM8" s="18">
        <f>SUMIFS($AI:$AI,$AE:$AE,$AS8,$AJ:$AJ,DM$3)</f>
        <v>0</v>
      </c>
      <c r="DN8" s="18">
        <f>SUMIFS($AI:$AI,$AE:$AE,$AS8,$AJ:$AJ,DN$3)</f>
        <v>0</v>
      </c>
      <c r="DO8" s="18">
        <f>SUMIFS($AI:$AI,$AE:$AE,$AS8,$AJ:$AJ,DO$3)</f>
        <v>0</v>
      </c>
      <c r="DP8" s="18">
        <f>SUMIFS($AI:$AI,$AE:$AE,$AS8,$AJ:$AJ,DP$3)</f>
        <v>0</v>
      </c>
      <c r="DQ8" s="18">
        <f>SUMIFS($AI:$AI,$AE:$AE,$AS8,$AJ:$AJ,DQ$3)</f>
        <v>0</v>
      </c>
      <c r="DR8" s="18">
        <f>SUMIFS($AI:$AI,$AE:$AE,$AS8,$AJ:$AJ,DR$3)</f>
        <v>0</v>
      </c>
      <c r="DS8" s="18">
        <f>SUMIFS($AI:$AI,$AE:$AE,$AS8,$AJ:$AJ,DS$3)</f>
        <v>0</v>
      </c>
      <c r="DT8" s="18">
        <f>SUMIFS($AI:$AI,$AE:$AE,$AS8,$AJ:$AJ,DT$3)</f>
        <v>0</v>
      </c>
      <c r="DU8" s="18">
        <f>SUMIFS($AI:$AI,$AE:$AE,$AS8,$AJ:$AJ,DU$3)</f>
        <v>0</v>
      </c>
      <c r="DV8" s="18">
        <f>SUMIFS($AI:$AI,$AE:$AE,$AS8,$AJ:$AJ,DV$3)</f>
        <v>0</v>
      </c>
      <c r="DW8" s="18">
        <f>SUMIFS($AI:$AI,$AE:$AE,$AS8,$AJ:$AJ,DW$3)</f>
        <v>0</v>
      </c>
      <c r="DX8" s="18">
        <f>SUMIFS($AI:$AI,$AE:$AE,$AS8,$AJ:$AJ,DX$3)</f>
        <v>0</v>
      </c>
      <c r="DY8" s="18">
        <f>SUMIFS($AI:$AI,$AE:$AE,$AS8,$AJ:$AJ,DY$3)</f>
        <v>0</v>
      </c>
      <c r="DZ8" s="18">
        <f>SUMIFS($AI:$AI,$AE:$AE,$AS8,$AJ:$AJ,DZ$3)</f>
        <v>0</v>
      </c>
      <c r="EA8" s="18">
        <f>SUMIFS($AI:$AI,$AE:$AE,$AS8,$AJ:$AJ,EA$3)</f>
        <v>0</v>
      </c>
      <c r="EB8" s="18">
        <f>SUMIFS($AI:$AI,$AE:$AE,$AS8,$AJ:$AJ,EB$3)</f>
        <v>0</v>
      </c>
      <c r="EC8" s="18"/>
      <c r="ED8" s="18"/>
      <c r="EE8" s="18"/>
      <c r="EF8" s="18"/>
      <c r="EG8" s="18"/>
      <c r="EH8" s="28"/>
      <c r="EI8" s="18">
        <f t="shared" si="7"/>
        <v>0</v>
      </c>
      <c r="EJ8" s="18">
        <f t="shared" si="8"/>
        <v>0</v>
      </c>
      <c r="EK8" s="18">
        <f t="shared" si="9"/>
        <v>0</v>
      </c>
    </row>
    <row r="9" spans="1:141" x14ac:dyDescent="0.25">
      <c r="A9" s="22"/>
      <c r="B9" s="22"/>
      <c r="C9" s="22"/>
      <c r="D9" s="22"/>
      <c r="E9" s="22"/>
      <c r="F9" s="22"/>
      <c r="G9" s="22"/>
      <c r="H9" s="22"/>
      <c r="I9" s="23"/>
      <c r="J9" s="22"/>
      <c r="K9" s="22"/>
      <c r="L9" s="22"/>
      <c r="M9" s="22"/>
      <c r="N9" s="24" t="s">
        <v>84</v>
      </c>
      <c r="O9" t="s">
        <v>84</v>
      </c>
      <c r="P9" t="s">
        <v>84</v>
      </c>
      <c r="Q9" t="str">
        <f t="shared" si="1"/>
        <v/>
      </c>
      <c r="AD9" s="17" t="s">
        <v>40</v>
      </c>
      <c r="AE9" t="str">
        <f t="shared" si="3"/>
        <v>050BGO0130</v>
      </c>
      <c r="AF9" t="str">
        <f t="shared" si="4"/>
        <v>C</v>
      </c>
      <c r="AG9" s="18">
        <f>SUMIFS($N:$N,$O:$O,"plano",$P:$P,$AD9)/SUMIF(M:M,AE9,N:N)</f>
        <v>0</v>
      </c>
      <c r="AH9" s="18">
        <f>SUMIFS($N:$N,$O:$O,"ondulado",$P:$P,$AD9)/SUMIF(M:M,AE9,N:N)</f>
        <v>1</v>
      </c>
      <c r="AI9" s="18">
        <f>SUMIFS($N:$N,$O:$O,"montanhoso",$P:$P,$AD9)/SUMIF(M:M,AE9,N:N)</f>
        <v>0</v>
      </c>
      <c r="AJ9" s="19">
        <f>INDEX(V:V,MATCH($AF9,$T:$T,0))</f>
        <v>2066</v>
      </c>
      <c r="AK9" s="19">
        <f>INDEX(W:W,MATCH($AF9,$T:$T,0))</f>
        <v>9999</v>
      </c>
      <c r="AL9" s="19">
        <f>INDEX(X:X,MATCH($AF9,$T:$T,0))</f>
        <v>9999</v>
      </c>
      <c r="AM9" s="19">
        <f>INDEX(Y:Y,MATCH($AF9,$T:$T,0))</f>
        <v>9999</v>
      </c>
      <c r="AN9" s="19">
        <f>INDEX(Z:Z,MATCH($AF9,$T:$T,0))</f>
        <v>9999</v>
      </c>
      <c r="AO9" s="19">
        <f>INDEX(AA:AA,MATCH($AF9,$T:$T,0))</f>
        <v>9999</v>
      </c>
      <c r="AP9" s="19">
        <f>INDEX(AB:AB,MATCH($AF9,$T:$T,0))</f>
        <v>9999</v>
      </c>
      <c r="AQ9" s="7"/>
      <c r="AR9" s="27">
        <v>44.099999999999994</v>
      </c>
      <c r="AS9" s="17" t="s">
        <v>56</v>
      </c>
      <c r="AT9" s="18">
        <f>SUMIFS($AG:$AG,$AE:$AE,$AS9,$AJ:$AJ,AT$3)</f>
        <v>0</v>
      </c>
      <c r="AU9" s="18">
        <f>SUMIFS($AG:$AG,$AE:$AE,$AS9,$AJ:$AJ,AU$3)</f>
        <v>0</v>
      </c>
      <c r="AV9" s="18">
        <f>SUMIFS($AG:$AG,$AE:$AE,$AS9,$AJ:$AJ,AV$3)</f>
        <v>0</v>
      </c>
      <c r="AW9" s="18">
        <f>SUMIFS($AG:$AG,$AE:$AE,$AS9,$AJ:$AJ,AW$3)</f>
        <v>0</v>
      </c>
      <c r="AX9" s="18">
        <f>SUMIFS($AG:$AG,$AE:$AE,$AS9,$AJ:$AJ,AX$3)</f>
        <v>0</v>
      </c>
      <c r="AY9" s="18">
        <f>SUMIFS($AG:$AG,$AE:$AE,$AS9,$AJ:$AJ,AY$3)</f>
        <v>0</v>
      </c>
      <c r="AZ9" s="18">
        <f>SUMIFS($AG:$AG,$AE:$AE,$AS9,$AJ:$AJ,AZ$3)</f>
        <v>0</v>
      </c>
      <c r="BA9" s="18">
        <f>SUMIFS($AG:$AG,$AE:$AE,$AS9,$AJ:$AJ,BA$3)</f>
        <v>0</v>
      </c>
      <c r="BB9" s="18">
        <f>SUMIFS($AG:$AG,$AE:$AE,$AS9,$AJ:$AJ,BB$3)</f>
        <v>0</v>
      </c>
      <c r="BC9" s="18">
        <f>SUMIFS($AG:$AG,$AE:$AE,$AS9,$AJ:$AJ,BC$3)</f>
        <v>0</v>
      </c>
      <c r="BD9" s="18">
        <f>SUMIFS($AG:$AG,$AE:$AE,$AS9,$AJ:$AJ,BD$3)</f>
        <v>0</v>
      </c>
      <c r="BE9" s="18">
        <f>SUMIFS($AG:$AG,$AE:$AE,$AS9,$AJ:$AJ,BE$3)</f>
        <v>0</v>
      </c>
      <c r="BF9" s="18">
        <f>SUMIFS($AG:$AG,$AE:$AE,$AS9,$AJ:$AJ,BF$3)</f>
        <v>0</v>
      </c>
      <c r="BG9" s="18">
        <f>SUMIFS($AG:$AG,$AE:$AE,$AS9,$AJ:$AJ,BG$3)</f>
        <v>0</v>
      </c>
      <c r="BH9" s="18">
        <f>SUMIFS($AG:$AG,$AE:$AE,$AS9,$AJ:$AJ,BH$3)</f>
        <v>0</v>
      </c>
      <c r="BI9" s="18">
        <f>SUMIFS($AG:$AG,$AE:$AE,$AS9,$AJ:$AJ,BI$3)</f>
        <v>0</v>
      </c>
      <c r="BJ9" s="18">
        <f>SUMIFS($AG:$AG,$AE:$AE,$AS9,$AJ:$AJ,BJ$3)</f>
        <v>0</v>
      </c>
      <c r="BK9" s="18">
        <f>SUMIFS($AG:$AG,$AE:$AE,$AS9,$AJ:$AJ,BK$3)</f>
        <v>0</v>
      </c>
      <c r="BL9" s="18">
        <f>SUMIFS($AG:$AG,$AE:$AE,$AS9,$AJ:$AJ,BL$3)</f>
        <v>0</v>
      </c>
      <c r="BM9" s="18">
        <f>SUMIFS($AG:$AG,$AE:$AE,$AS9,$AJ:$AJ,BM$3)</f>
        <v>0</v>
      </c>
      <c r="BN9" s="18">
        <f>SUMIFS($AG:$AG,$AE:$AE,$AS9,$AJ:$AJ,BN$3)</f>
        <v>0</v>
      </c>
      <c r="BO9" s="18">
        <f>SUMIFS($AG:$AG,$AE:$AE,$AS9,$AJ:$AJ,BO$3)</f>
        <v>0</v>
      </c>
      <c r="BP9" s="18">
        <f>SUMIFS($AG:$AG,$AE:$AE,$AS9,$AJ:$AJ,BP$3)</f>
        <v>0</v>
      </c>
      <c r="BQ9" s="18">
        <f>SUMIFS($AG:$AG,$AE:$AE,$AS9,$AJ:$AJ,BQ$3)</f>
        <v>0</v>
      </c>
      <c r="BR9" s="18">
        <f>SUMIFS($AG:$AG,$AE:$AE,$AS9,$AJ:$AJ,BR$3)</f>
        <v>0</v>
      </c>
      <c r="BS9" s="18"/>
      <c r="BT9" s="18"/>
      <c r="BU9" s="18"/>
      <c r="BV9" s="18"/>
      <c r="BW9" s="18"/>
      <c r="BX9" s="28"/>
      <c r="BY9" s="18">
        <f>SUMIFS($AH:$AH,$AE:$AE,$AS9,$AJ:$AJ,BY$3)</f>
        <v>0</v>
      </c>
      <c r="BZ9" s="18">
        <f>SUMIFS($AH:$AH,$AE:$AE,$AS9,$AJ:$AJ,BZ$3)</f>
        <v>0</v>
      </c>
      <c r="CA9" s="18">
        <f>SUMIFS($AH:$AH,$AE:$AE,$AS9,$AJ:$AJ,CA$3)</f>
        <v>0</v>
      </c>
      <c r="CB9" s="18">
        <f>SUMIFS($AH:$AH,$AE:$AE,$AS9,$AJ:$AJ,CB$3)</f>
        <v>0</v>
      </c>
      <c r="CC9" s="18">
        <f>SUMIFS($AH:$AH,$AE:$AE,$AS9,$AJ:$AJ,CC$3)</f>
        <v>0</v>
      </c>
      <c r="CD9" s="18">
        <f>SUMIFS($AH:$AH,$AE:$AE,$AS9,$AJ:$AJ,CD$3)</f>
        <v>0</v>
      </c>
      <c r="CE9" s="18">
        <f>SUMIFS($AH:$AH,$AE:$AE,$AS9,$AJ:$AJ,CE$3)</f>
        <v>0</v>
      </c>
      <c r="CF9" s="18">
        <f>SUMIFS($AH:$AH,$AE:$AE,$AS9,$AJ:$AJ,CF$3)</f>
        <v>0</v>
      </c>
      <c r="CG9" s="18">
        <f>SUMIFS($AH:$AH,$AE:$AE,$AS9,$AJ:$AJ,CG$3)</f>
        <v>0</v>
      </c>
      <c r="CH9" s="18">
        <f>SUMIFS($AH:$AH,$AE:$AE,$AS9,$AJ:$AJ,CH$3)</f>
        <v>0</v>
      </c>
      <c r="CI9" s="18">
        <f>SUMIFS($AH:$AH,$AE:$AE,$AS9,$AJ:$AJ,CI$3)</f>
        <v>0</v>
      </c>
      <c r="CJ9" s="18">
        <f>SUMIFS($AH:$AH,$AE:$AE,$AS9,$AJ:$AJ,CJ$3)</f>
        <v>0</v>
      </c>
      <c r="CK9" s="18">
        <f>SUMIFS($AH:$AH,$AE:$AE,$AS9,$AJ:$AJ,CK$3)</f>
        <v>0</v>
      </c>
      <c r="CL9" s="18">
        <f>SUMIFS($AH:$AH,$AE:$AE,$AS9,$AJ:$AJ,CL$3)</f>
        <v>0</v>
      </c>
      <c r="CM9" s="18">
        <f>SUMIFS($AH:$AH,$AE:$AE,$AS9,$AJ:$AJ,CM$3)</f>
        <v>0</v>
      </c>
      <c r="CN9" s="18">
        <f>SUMIFS($AH:$AH,$AE:$AE,$AS9,$AJ:$AJ,CN$3)</f>
        <v>0</v>
      </c>
      <c r="CO9" s="18">
        <f>SUMIFS($AH:$AH,$AE:$AE,$AS9,$AJ:$AJ,CO$3)</f>
        <v>0</v>
      </c>
      <c r="CP9" s="18">
        <f>SUMIFS($AH:$AH,$AE:$AE,$AS9,$AJ:$AJ,CP$3)</f>
        <v>0</v>
      </c>
      <c r="CQ9" s="18">
        <f>SUMIFS($AH:$AH,$AE:$AE,$AS9,$AJ:$AJ,CQ$3)</f>
        <v>0</v>
      </c>
      <c r="CR9" s="18">
        <f>SUMIFS($AH:$AH,$AE:$AE,$AS9,$AJ:$AJ,CR$3)</f>
        <v>0</v>
      </c>
      <c r="CS9" s="18">
        <f>SUMIFS($AH:$AH,$AE:$AE,$AS9,$AJ:$AJ,CS$3)</f>
        <v>0</v>
      </c>
      <c r="CT9" s="18">
        <f>SUMIFS($AH:$AH,$AE:$AE,$AS9,$AJ:$AJ,CT$3)</f>
        <v>0</v>
      </c>
      <c r="CU9" s="18">
        <f>SUMIFS($AH:$AH,$AE:$AE,$AS9,$AJ:$AJ,CU$3)</f>
        <v>0</v>
      </c>
      <c r="CV9" s="18">
        <f>SUMIFS($AH:$AH,$AE:$AE,$AS9,$AJ:$AJ,CV$3)</f>
        <v>0</v>
      </c>
      <c r="CW9" s="18">
        <f>SUMIFS($AH:$AH,$AE:$AE,$AS9,$AJ:$AJ,CW$3)</f>
        <v>0</v>
      </c>
      <c r="CX9" s="18"/>
      <c r="CY9" s="18"/>
      <c r="CZ9" s="18"/>
      <c r="DA9" s="18"/>
      <c r="DB9" s="18"/>
      <c r="DD9" s="18">
        <f>SUMIFS($AI:$AI,$AE:$AE,$AS9,$AJ:$AJ,DD$3)</f>
        <v>0</v>
      </c>
      <c r="DE9" s="18">
        <f>SUMIFS($AI:$AI,$AE:$AE,$AS9,$AJ:$AJ,DE$3)</f>
        <v>0</v>
      </c>
      <c r="DF9" s="18">
        <f>SUMIFS($AI:$AI,$AE:$AE,$AS9,$AJ:$AJ,DF$3)</f>
        <v>0</v>
      </c>
      <c r="DG9" s="18">
        <f>SUMIFS($AI:$AI,$AE:$AE,$AS9,$AJ:$AJ,DG$3)</f>
        <v>0</v>
      </c>
      <c r="DH9" s="18">
        <f>SUMIFS($AI:$AI,$AE:$AE,$AS9,$AJ:$AJ,DH$3)</f>
        <v>0</v>
      </c>
      <c r="DI9" s="18">
        <f>SUMIFS($AI:$AI,$AE:$AE,$AS9,$AJ:$AJ,DI$3)</f>
        <v>0</v>
      </c>
      <c r="DJ9" s="18">
        <f>SUMIFS($AI:$AI,$AE:$AE,$AS9,$AJ:$AJ,DJ$3)</f>
        <v>0</v>
      </c>
      <c r="DK9" s="18">
        <f>SUMIFS($AI:$AI,$AE:$AE,$AS9,$AJ:$AJ,DK$3)</f>
        <v>0</v>
      </c>
      <c r="DL9" s="18">
        <f>SUMIFS($AI:$AI,$AE:$AE,$AS9,$AJ:$AJ,DL$3)</f>
        <v>0</v>
      </c>
      <c r="DM9" s="18">
        <f>SUMIFS($AI:$AI,$AE:$AE,$AS9,$AJ:$AJ,DM$3)</f>
        <v>0</v>
      </c>
      <c r="DN9" s="18">
        <f>SUMIFS($AI:$AI,$AE:$AE,$AS9,$AJ:$AJ,DN$3)</f>
        <v>0</v>
      </c>
      <c r="DO9" s="18">
        <f>SUMIFS($AI:$AI,$AE:$AE,$AS9,$AJ:$AJ,DO$3)</f>
        <v>0</v>
      </c>
      <c r="DP9" s="18">
        <f>SUMIFS($AI:$AI,$AE:$AE,$AS9,$AJ:$AJ,DP$3)</f>
        <v>0</v>
      </c>
      <c r="DQ9" s="18">
        <f>SUMIFS($AI:$AI,$AE:$AE,$AS9,$AJ:$AJ,DQ$3)</f>
        <v>0</v>
      </c>
      <c r="DR9" s="18">
        <f>SUMIFS($AI:$AI,$AE:$AE,$AS9,$AJ:$AJ,DR$3)</f>
        <v>0</v>
      </c>
      <c r="DS9" s="18">
        <f>SUMIFS($AI:$AI,$AE:$AE,$AS9,$AJ:$AJ,DS$3)</f>
        <v>0</v>
      </c>
      <c r="DT9" s="18">
        <f>SUMIFS($AI:$AI,$AE:$AE,$AS9,$AJ:$AJ,DT$3)</f>
        <v>0</v>
      </c>
      <c r="DU9" s="18">
        <f>SUMIFS($AI:$AI,$AE:$AE,$AS9,$AJ:$AJ,DU$3)</f>
        <v>0</v>
      </c>
      <c r="DV9" s="18">
        <f>SUMIFS($AI:$AI,$AE:$AE,$AS9,$AJ:$AJ,DV$3)</f>
        <v>0</v>
      </c>
      <c r="DW9" s="18">
        <f>SUMIFS($AI:$AI,$AE:$AE,$AS9,$AJ:$AJ,DW$3)</f>
        <v>0</v>
      </c>
      <c r="DX9" s="18">
        <f>SUMIFS($AI:$AI,$AE:$AE,$AS9,$AJ:$AJ,DX$3)</f>
        <v>0</v>
      </c>
      <c r="DY9" s="18">
        <f>SUMIFS($AI:$AI,$AE:$AE,$AS9,$AJ:$AJ,DY$3)</f>
        <v>0</v>
      </c>
      <c r="DZ9" s="18">
        <f>SUMIFS($AI:$AI,$AE:$AE,$AS9,$AJ:$AJ,DZ$3)</f>
        <v>0</v>
      </c>
      <c r="EA9" s="18">
        <f>SUMIFS($AI:$AI,$AE:$AE,$AS9,$AJ:$AJ,EA$3)</f>
        <v>0</v>
      </c>
      <c r="EB9" s="18">
        <f>SUMIFS($AI:$AI,$AE:$AE,$AS9,$AJ:$AJ,EB$3)</f>
        <v>0</v>
      </c>
      <c r="EC9" s="18"/>
      <c r="ED9" s="18"/>
      <c r="EE9" s="18"/>
      <c r="EF9" s="18"/>
      <c r="EG9" s="18"/>
      <c r="EH9" s="28"/>
      <c r="EI9" s="18">
        <f t="shared" si="7"/>
        <v>0</v>
      </c>
      <c r="EJ9" s="18">
        <f t="shared" si="8"/>
        <v>0</v>
      </c>
      <c r="EK9" s="18">
        <f t="shared" si="9"/>
        <v>0</v>
      </c>
    </row>
    <row r="10" spans="1:141" x14ac:dyDescent="0.25">
      <c r="A10" s="22" t="s">
        <v>14</v>
      </c>
      <c r="B10" s="22">
        <v>2013</v>
      </c>
      <c r="C10" s="22">
        <v>2059</v>
      </c>
      <c r="D10" s="22">
        <v>2070</v>
      </c>
      <c r="E10" s="22">
        <v>9999</v>
      </c>
      <c r="F10" s="22">
        <v>9999</v>
      </c>
      <c r="G10" s="22">
        <v>9999</v>
      </c>
      <c r="H10" s="22">
        <v>9999</v>
      </c>
      <c r="I10" s="23">
        <v>9999</v>
      </c>
      <c r="J10" s="22"/>
      <c r="K10" s="22"/>
      <c r="L10" s="22">
        <v>649925</v>
      </c>
      <c r="M10" s="22" t="s">
        <v>36</v>
      </c>
      <c r="N10" s="24">
        <v>1.3945439739413679</v>
      </c>
      <c r="O10" t="s">
        <v>83</v>
      </c>
      <c r="P10" t="s">
        <v>19</v>
      </c>
      <c r="Q10" t="str">
        <f t="shared" si="1"/>
        <v>GO</v>
      </c>
      <c r="AD10" s="17" t="s">
        <v>42</v>
      </c>
      <c r="AE10" t="str">
        <f t="shared" si="3"/>
        <v>050BGO0135</v>
      </c>
      <c r="AF10" t="str">
        <f t="shared" si="4"/>
        <v>C</v>
      </c>
      <c r="AG10" s="18">
        <f>SUMIFS($N:$N,$O:$O,"plano",$P:$P,$AD10)/SUMIF(M:M,AE10,N:N)</f>
        <v>0</v>
      </c>
      <c r="AH10" s="18">
        <f>SUMIFS($N:$N,$O:$O,"ondulado",$P:$P,$AD10)/SUMIF(M:M,AE10,N:N)</f>
        <v>1</v>
      </c>
      <c r="AI10" s="18">
        <f>SUMIFS($N:$N,$O:$O,"montanhoso",$P:$P,$AD10)/SUMIF(M:M,AE10,N:N)</f>
        <v>0</v>
      </c>
      <c r="AJ10" s="19">
        <f>INDEX(V:V,MATCH($AF10,$T:$T,0))</f>
        <v>2066</v>
      </c>
      <c r="AK10" s="19">
        <f>INDEX(W:W,MATCH($AF10,$T:$T,0))</f>
        <v>9999</v>
      </c>
      <c r="AL10" s="19">
        <f>INDEX(X:X,MATCH($AF10,$T:$T,0))</f>
        <v>9999</v>
      </c>
      <c r="AM10" s="19">
        <f>INDEX(Y:Y,MATCH($AF10,$T:$T,0))</f>
        <v>9999</v>
      </c>
      <c r="AN10" s="19">
        <f>INDEX(Z:Z,MATCH($AF10,$T:$T,0))</f>
        <v>9999</v>
      </c>
      <c r="AO10" s="19">
        <f>INDEX(AA:AA,MATCH($AF10,$T:$T,0))</f>
        <v>9999</v>
      </c>
      <c r="AP10" s="19">
        <f>INDEX(AB:AB,MATCH($AF10,$T:$T,0))</f>
        <v>9999</v>
      </c>
      <c r="AQ10" s="7"/>
      <c r="AR10" s="27">
        <v>2.2000000000000171</v>
      </c>
      <c r="AS10" s="17" t="s">
        <v>58</v>
      </c>
      <c r="AT10" s="18">
        <f>SUMIFS($AG:$AG,$AE:$AE,$AS10,$AJ:$AJ,AT$3)</f>
        <v>0</v>
      </c>
      <c r="AU10" s="18">
        <f>SUMIFS($AG:$AG,$AE:$AE,$AS10,$AJ:$AJ,AU$3)</f>
        <v>0</v>
      </c>
      <c r="AV10" s="18">
        <f>SUMIFS($AG:$AG,$AE:$AE,$AS10,$AJ:$AJ,AV$3)</f>
        <v>0</v>
      </c>
      <c r="AW10" s="18">
        <f>SUMIFS($AG:$AG,$AE:$AE,$AS10,$AJ:$AJ,AW$3)</f>
        <v>0</v>
      </c>
      <c r="AX10" s="18">
        <f>SUMIFS($AG:$AG,$AE:$AE,$AS10,$AJ:$AJ,AX$3)</f>
        <v>0</v>
      </c>
      <c r="AY10" s="18">
        <f>SUMIFS($AG:$AG,$AE:$AE,$AS10,$AJ:$AJ,AY$3)</f>
        <v>0</v>
      </c>
      <c r="AZ10" s="18">
        <f>SUMIFS($AG:$AG,$AE:$AE,$AS10,$AJ:$AJ,AZ$3)</f>
        <v>0</v>
      </c>
      <c r="BA10" s="18">
        <f>SUMIFS($AG:$AG,$AE:$AE,$AS10,$AJ:$AJ,BA$3)</f>
        <v>0</v>
      </c>
      <c r="BB10" s="18">
        <f>SUMIFS($AG:$AG,$AE:$AE,$AS10,$AJ:$AJ,BB$3)</f>
        <v>0</v>
      </c>
      <c r="BC10" s="18">
        <f>SUMIFS($AG:$AG,$AE:$AE,$AS10,$AJ:$AJ,BC$3)</f>
        <v>0</v>
      </c>
      <c r="BD10" s="18">
        <f>SUMIFS($AG:$AG,$AE:$AE,$AS10,$AJ:$AJ,BD$3)</f>
        <v>0</v>
      </c>
      <c r="BE10" s="18">
        <f>SUMIFS($AG:$AG,$AE:$AE,$AS10,$AJ:$AJ,BE$3)</f>
        <v>0</v>
      </c>
      <c r="BF10" s="18">
        <f>SUMIFS($AG:$AG,$AE:$AE,$AS10,$AJ:$AJ,BF$3)</f>
        <v>0</v>
      </c>
      <c r="BG10" s="18">
        <f>SUMIFS($AG:$AG,$AE:$AE,$AS10,$AJ:$AJ,BG$3)</f>
        <v>0</v>
      </c>
      <c r="BH10" s="18">
        <f>SUMIFS($AG:$AG,$AE:$AE,$AS10,$AJ:$AJ,BH$3)</f>
        <v>0</v>
      </c>
      <c r="BI10" s="18">
        <f>SUMIFS($AG:$AG,$AE:$AE,$AS10,$AJ:$AJ,BI$3)</f>
        <v>0</v>
      </c>
      <c r="BJ10" s="18">
        <f>SUMIFS($AG:$AG,$AE:$AE,$AS10,$AJ:$AJ,BJ$3)</f>
        <v>0</v>
      </c>
      <c r="BK10" s="18">
        <f>SUMIFS($AG:$AG,$AE:$AE,$AS10,$AJ:$AJ,BK$3)</f>
        <v>0</v>
      </c>
      <c r="BL10" s="18">
        <f>SUMIFS($AG:$AG,$AE:$AE,$AS10,$AJ:$AJ,BL$3)</f>
        <v>0</v>
      </c>
      <c r="BM10" s="18">
        <f>SUMIFS($AG:$AG,$AE:$AE,$AS10,$AJ:$AJ,BM$3)</f>
        <v>0</v>
      </c>
      <c r="BN10" s="18">
        <f>SUMIFS($AG:$AG,$AE:$AE,$AS10,$AJ:$AJ,BN$3)</f>
        <v>0</v>
      </c>
      <c r="BO10" s="18">
        <f>SUMIFS($AG:$AG,$AE:$AE,$AS10,$AJ:$AJ,BO$3)</f>
        <v>0</v>
      </c>
      <c r="BP10" s="18">
        <f>SUMIFS($AG:$AG,$AE:$AE,$AS10,$AJ:$AJ,BP$3)</f>
        <v>0</v>
      </c>
      <c r="BQ10" s="18">
        <f>SUMIFS($AG:$AG,$AE:$AE,$AS10,$AJ:$AJ,BQ$3)</f>
        <v>0</v>
      </c>
      <c r="BR10" s="18">
        <f>SUMIFS($AG:$AG,$AE:$AE,$AS10,$AJ:$AJ,BR$3)</f>
        <v>0</v>
      </c>
      <c r="BS10" s="18"/>
      <c r="BT10" s="18"/>
      <c r="BU10" s="18"/>
      <c r="BV10" s="18"/>
      <c r="BW10" s="18"/>
      <c r="BX10" s="28"/>
      <c r="BY10" s="18">
        <f>SUMIFS($AH:$AH,$AE:$AE,$AS10,$AJ:$AJ,BY$3)</f>
        <v>0</v>
      </c>
      <c r="BZ10" s="18">
        <f>SUMIFS($AH:$AH,$AE:$AE,$AS10,$AJ:$AJ,BZ$3)</f>
        <v>0</v>
      </c>
      <c r="CA10" s="18">
        <f>SUMIFS($AH:$AH,$AE:$AE,$AS10,$AJ:$AJ,CA$3)</f>
        <v>0</v>
      </c>
      <c r="CB10" s="18">
        <f>SUMIFS($AH:$AH,$AE:$AE,$AS10,$AJ:$AJ,CB$3)</f>
        <v>0</v>
      </c>
      <c r="CC10" s="18">
        <f>SUMIFS($AH:$AH,$AE:$AE,$AS10,$AJ:$AJ,CC$3)</f>
        <v>0</v>
      </c>
      <c r="CD10" s="18">
        <f>SUMIFS($AH:$AH,$AE:$AE,$AS10,$AJ:$AJ,CD$3)</f>
        <v>0</v>
      </c>
      <c r="CE10" s="18">
        <f>SUMIFS($AH:$AH,$AE:$AE,$AS10,$AJ:$AJ,CE$3)</f>
        <v>0</v>
      </c>
      <c r="CF10" s="18">
        <f>SUMIFS($AH:$AH,$AE:$AE,$AS10,$AJ:$AJ,CF$3)</f>
        <v>0</v>
      </c>
      <c r="CG10" s="18">
        <f>SUMIFS($AH:$AH,$AE:$AE,$AS10,$AJ:$AJ,CG$3)</f>
        <v>0</v>
      </c>
      <c r="CH10" s="18">
        <f>SUMIFS($AH:$AH,$AE:$AE,$AS10,$AJ:$AJ,CH$3)</f>
        <v>0</v>
      </c>
      <c r="CI10" s="18">
        <f>SUMIFS($AH:$AH,$AE:$AE,$AS10,$AJ:$AJ,CI$3)</f>
        <v>0</v>
      </c>
      <c r="CJ10" s="18">
        <f>SUMIFS($AH:$AH,$AE:$AE,$AS10,$AJ:$AJ,CJ$3)</f>
        <v>0</v>
      </c>
      <c r="CK10" s="18">
        <f>SUMIFS($AH:$AH,$AE:$AE,$AS10,$AJ:$AJ,CK$3)</f>
        <v>0</v>
      </c>
      <c r="CL10" s="18">
        <f>SUMIFS($AH:$AH,$AE:$AE,$AS10,$AJ:$AJ,CL$3)</f>
        <v>0</v>
      </c>
      <c r="CM10" s="18">
        <f>SUMIFS($AH:$AH,$AE:$AE,$AS10,$AJ:$AJ,CM$3)</f>
        <v>0</v>
      </c>
      <c r="CN10" s="18">
        <f>SUMIFS($AH:$AH,$AE:$AE,$AS10,$AJ:$AJ,CN$3)</f>
        <v>0</v>
      </c>
      <c r="CO10" s="18">
        <f>SUMIFS($AH:$AH,$AE:$AE,$AS10,$AJ:$AJ,CO$3)</f>
        <v>0</v>
      </c>
      <c r="CP10" s="18">
        <f>SUMIFS($AH:$AH,$AE:$AE,$AS10,$AJ:$AJ,CP$3)</f>
        <v>0</v>
      </c>
      <c r="CQ10" s="18">
        <f>SUMIFS($AH:$AH,$AE:$AE,$AS10,$AJ:$AJ,CQ$3)</f>
        <v>0</v>
      </c>
      <c r="CR10" s="18">
        <f>SUMIFS($AH:$AH,$AE:$AE,$AS10,$AJ:$AJ,CR$3)</f>
        <v>0</v>
      </c>
      <c r="CS10" s="18">
        <f>SUMIFS($AH:$AH,$AE:$AE,$AS10,$AJ:$AJ,CS$3)</f>
        <v>0</v>
      </c>
      <c r="CT10" s="18">
        <f>SUMIFS($AH:$AH,$AE:$AE,$AS10,$AJ:$AJ,CT$3)</f>
        <v>0</v>
      </c>
      <c r="CU10" s="18">
        <f>SUMIFS($AH:$AH,$AE:$AE,$AS10,$AJ:$AJ,CU$3)</f>
        <v>0</v>
      </c>
      <c r="CV10" s="18">
        <f>SUMIFS($AH:$AH,$AE:$AE,$AS10,$AJ:$AJ,CV$3)</f>
        <v>0</v>
      </c>
      <c r="CW10" s="18">
        <f>SUMIFS($AH:$AH,$AE:$AE,$AS10,$AJ:$AJ,CW$3)</f>
        <v>0</v>
      </c>
      <c r="CX10" s="18"/>
      <c r="CY10" s="18"/>
      <c r="CZ10" s="18"/>
      <c r="DA10" s="18"/>
      <c r="DB10" s="18"/>
      <c r="DD10" s="18">
        <f>SUMIFS($AI:$AI,$AE:$AE,$AS10,$AJ:$AJ,DD$3)</f>
        <v>0</v>
      </c>
      <c r="DE10" s="18">
        <f>SUMIFS($AI:$AI,$AE:$AE,$AS10,$AJ:$AJ,DE$3)</f>
        <v>0</v>
      </c>
      <c r="DF10" s="18">
        <f>SUMIFS($AI:$AI,$AE:$AE,$AS10,$AJ:$AJ,DF$3)</f>
        <v>0</v>
      </c>
      <c r="DG10" s="18">
        <f>SUMIFS($AI:$AI,$AE:$AE,$AS10,$AJ:$AJ,DG$3)</f>
        <v>0</v>
      </c>
      <c r="DH10" s="18">
        <f>SUMIFS($AI:$AI,$AE:$AE,$AS10,$AJ:$AJ,DH$3)</f>
        <v>0</v>
      </c>
      <c r="DI10" s="18">
        <f>SUMIFS($AI:$AI,$AE:$AE,$AS10,$AJ:$AJ,DI$3)</f>
        <v>0</v>
      </c>
      <c r="DJ10" s="18">
        <f>SUMIFS($AI:$AI,$AE:$AE,$AS10,$AJ:$AJ,DJ$3)</f>
        <v>0</v>
      </c>
      <c r="DK10" s="18">
        <f>SUMIFS($AI:$AI,$AE:$AE,$AS10,$AJ:$AJ,DK$3)</f>
        <v>0</v>
      </c>
      <c r="DL10" s="18">
        <f>SUMIFS($AI:$AI,$AE:$AE,$AS10,$AJ:$AJ,DL$3)</f>
        <v>0</v>
      </c>
      <c r="DM10" s="18">
        <f>SUMIFS($AI:$AI,$AE:$AE,$AS10,$AJ:$AJ,DM$3)</f>
        <v>0</v>
      </c>
      <c r="DN10" s="18">
        <f>SUMIFS($AI:$AI,$AE:$AE,$AS10,$AJ:$AJ,DN$3)</f>
        <v>0</v>
      </c>
      <c r="DO10" s="18">
        <f>SUMIFS($AI:$AI,$AE:$AE,$AS10,$AJ:$AJ,DO$3)</f>
        <v>0</v>
      </c>
      <c r="DP10" s="18">
        <f>SUMIFS($AI:$AI,$AE:$AE,$AS10,$AJ:$AJ,DP$3)</f>
        <v>0</v>
      </c>
      <c r="DQ10" s="18">
        <f>SUMIFS($AI:$AI,$AE:$AE,$AS10,$AJ:$AJ,DQ$3)</f>
        <v>0</v>
      </c>
      <c r="DR10" s="18">
        <f>SUMIFS($AI:$AI,$AE:$AE,$AS10,$AJ:$AJ,DR$3)</f>
        <v>0</v>
      </c>
      <c r="DS10" s="18">
        <f>SUMIFS($AI:$AI,$AE:$AE,$AS10,$AJ:$AJ,DS$3)</f>
        <v>0</v>
      </c>
      <c r="DT10" s="18">
        <f>SUMIFS($AI:$AI,$AE:$AE,$AS10,$AJ:$AJ,DT$3)</f>
        <v>0</v>
      </c>
      <c r="DU10" s="18">
        <f>SUMIFS($AI:$AI,$AE:$AE,$AS10,$AJ:$AJ,DU$3)</f>
        <v>0</v>
      </c>
      <c r="DV10" s="18">
        <f>SUMIFS($AI:$AI,$AE:$AE,$AS10,$AJ:$AJ,DV$3)</f>
        <v>0</v>
      </c>
      <c r="DW10" s="18">
        <f>SUMIFS($AI:$AI,$AE:$AE,$AS10,$AJ:$AJ,DW$3)</f>
        <v>0</v>
      </c>
      <c r="DX10" s="18">
        <f>SUMIFS($AI:$AI,$AE:$AE,$AS10,$AJ:$AJ,DX$3)</f>
        <v>0</v>
      </c>
      <c r="DY10" s="18">
        <f>SUMIFS($AI:$AI,$AE:$AE,$AS10,$AJ:$AJ,DY$3)</f>
        <v>0</v>
      </c>
      <c r="DZ10" s="18">
        <f>SUMIFS($AI:$AI,$AE:$AE,$AS10,$AJ:$AJ,DZ$3)</f>
        <v>0</v>
      </c>
      <c r="EA10" s="18">
        <f>SUMIFS($AI:$AI,$AE:$AE,$AS10,$AJ:$AJ,EA$3)</f>
        <v>0</v>
      </c>
      <c r="EB10" s="18">
        <f>SUMIFS($AI:$AI,$AE:$AE,$AS10,$AJ:$AJ,EB$3)</f>
        <v>0</v>
      </c>
      <c r="EC10" s="18"/>
      <c r="ED10" s="18"/>
      <c r="EE10" s="18"/>
      <c r="EF10" s="18"/>
      <c r="EG10" s="18"/>
      <c r="EH10" s="28"/>
      <c r="EI10" s="18">
        <f t="shared" si="7"/>
        <v>0</v>
      </c>
      <c r="EJ10" s="18">
        <f t="shared" si="8"/>
        <v>0</v>
      </c>
      <c r="EK10" s="18">
        <f t="shared" si="9"/>
        <v>0</v>
      </c>
    </row>
    <row r="11" spans="1:141" x14ac:dyDescent="0.25">
      <c r="A11" s="22"/>
      <c r="B11" s="22"/>
      <c r="C11" s="22"/>
      <c r="D11" s="22"/>
      <c r="E11" s="22"/>
      <c r="F11" s="22"/>
      <c r="G11" s="22"/>
      <c r="H11" s="22"/>
      <c r="I11" s="23"/>
      <c r="J11" s="22"/>
      <c r="K11" s="22"/>
      <c r="L11" s="22"/>
      <c r="M11" s="22"/>
      <c r="N11" s="24" t="s">
        <v>84</v>
      </c>
      <c r="O11" t="s">
        <v>84</v>
      </c>
      <c r="P11" t="s">
        <v>84</v>
      </c>
      <c r="Q11" t="str">
        <f t="shared" si="1"/>
        <v/>
      </c>
      <c r="AD11" s="17" t="s">
        <v>44</v>
      </c>
      <c r="AE11" t="str">
        <f t="shared" si="3"/>
        <v>050BGO0140</v>
      </c>
      <c r="AF11" t="str">
        <f t="shared" si="4"/>
        <v>D</v>
      </c>
      <c r="AG11" s="18">
        <f>SUMIFS($N:$N,$O:$O,"plano",$P:$P,$AD11)/SUMIF(M:M,AE11,N:N)</f>
        <v>0</v>
      </c>
      <c r="AH11" s="18">
        <f>SUMIFS($N:$N,$O:$O,"ondulado",$P:$P,$AD11)/SUMIF(M:M,AE11,N:N)</f>
        <v>1</v>
      </c>
      <c r="AI11" s="18">
        <f>SUMIFS($N:$N,$O:$O,"montanhoso",$P:$P,$AD11)/SUMIF(M:M,AE11,N:N)</f>
        <v>0</v>
      </c>
      <c r="AJ11" s="19">
        <f>INDEX(V:V,MATCH($AF11,$T:$T,0))</f>
        <v>2049</v>
      </c>
      <c r="AK11" s="19">
        <f>INDEX(W:W,MATCH($AF11,$T:$T,0))</f>
        <v>2061</v>
      </c>
      <c r="AL11" s="19">
        <f>INDEX(X:X,MATCH($AF11,$T:$T,0))</f>
        <v>9999</v>
      </c>
      <c r="AM11" s="19">
        <f>INDEX(Y:Y,MATCH($AF11,$T:$T,0))</f>
        <v>9999</v>
      </c>
      <c r="AN11" s="19">
        <f>INDEX(Z:Z,MATCH($AF11,$T:$T,0))</f>
        <v>9999</v>
      </c>
      <c r="AO11" s="19">
        <f>INDEX(AA:AA,MATCH($AF11,$T:$T,0))</f>
        <v>9999</v>
      </c>
      <c r="AP11" s="19">
        <f>INDEX(AB:AB,MATCH($AF11,$T:$T,0))</f>
        <v>9999</v>
      </c>
      <c r="AQ11" s="7"/>
      <c r="AR11" s="27">
        <v>35.599999999999994</v>
      </c>
      <c r="AS11" s="17" t="s">
        <v>60</v>
      </c>
      <c r="AT11" s="18">
        <f>SUMIFS($AG:$AG,$AE:$AE,$AS11,$AJ:$AJ,AT$3)</f>
        <v>0</v>
      </c>
      <c r="AU11" s="18">
        <f>SUMIFS($AG:$AG,$AE:$AE,$AS11,$AJ:$AJ,AU$3)</f>
        <v>0</v>
      </c>
      <c r="AV11" s="18">
        <f>SUMIFS($AG:$AG,$AE:$AE,$AS11,$AJ:$AJ,AV$3)</f>
        <v>0</v>
      </c>
      <c r="AW11" s="18">
        <f>SUMIFS($AG:$AG,$AE:$AE,$AS11,$AJ:$AJ,AW$3)</f>
        <v>0</v>
      </c>
      <c r="AX11" s="18">
        <f>SUMIFS($AG:$AG,$AE:$AE,$AS11,$AJ:$AJ,AX$3)</f>
        <v>0</v>
      </c>
      <c r="AY11" s="18">
        <f>SUMIFS($AG:$AG,$AE:$AE,$AS11,$AJ:$AJ,AY$3)</f>
        <v>0</v>
      </c>
      <c r="AZ11" s="18">
        <f>SUMIFS($AG:$AG,$AE:$AE,$AS11,$AJ:$AJ,AZ$3)</f>
        <v>0</v>
      </c>
      <c r="BA11" s="18">
        <f>SUMIFS($AG:$AG,$AE:$AE,$AS11,$AJ:$AJ,BA$3)</f>
        <v>0</v>
      </c>
      <c r="BB11" s="18">
        <f>SUMIFS($AG:$AG,$AE:$AE,$AS11,$AJ:$AJ,BB$3)</f>
        <v>0</v>
      </c>
      <c r="BC11" s="18">
        <f>SUMIFS($AG:$AG,$AE:$AE,$AS11,$AJ:$AJ,BC$3)</f>
        <v>0</v>
      </c>
      <c r="BD11" s="18">
        <f>SUMIFS($AG:$AG,$AE:$AE,$AS11,$AJ:$AJ,BD$3)</f>
        <v>0</v>
      </c>
      <c r="BE11" s="18">
        <f>SUMIFS($AG:$AG,$AE:$AE,$AS11,$AJ:$AJ,BE$3)</f>
        <v>0</v>
      </c>
      <c r="BF11" s="18">
        <f>SUMIFS($AG:$AG,$AE:$AE,$AS11,$AJ:$AJ,BF$3)</f>
        <v>0</v>
      </c>
      <c r="BG11" s="18">
        <f>SUMIFS($AG:$AG,$AE:$AE,$AS11,$AJ:$AJ,BG$3)</f>
        <v>0</v>
      </c>
      <c r="BH11" s="18">
        <f>SUMIFS($AG:$AG,$AE:$AE,$AS11,$AJ:$AJ,BH$3)</f>
        <v>0</v>
      </c>
      <c r="BI11" s="18">
        <f>SUMIFS($AG:$AG,$AE:$AE,$AS11,$AJ:$AJ,BI$3)</f>
        <v>0</v>
      </c>
      <c r="BJ11" s="18">
        <f>SUMIFS($AG:$AG,$AE:$AE,$AS11,$AJ:$AJ,BJ$3)</f>
        <v>0</v>
      </c>
      <c r="BK11" s="18">
        <f>SUMIFS($AG:$AG,$AE:$AE,$AS11,$AJ:$AJ,BK$3)</f>
        <v>0</v>
      </c>
      <c r="BL11" s="18">
        <f>SUMIFS($AG:$AG,$AE:$AE,$AS11,$AJ:$AJ,BL$3)</f>
        <v>0</v>
      </c>
      <c r="BM11" s="18">
        <f>SUMIFS($AG:$AG,$AE:$AE,$AS11,$AJ:$AJ,BM$3)</f>
        <v>0</v>
      </c>
      <c r="BN11" s="18">
        <f>SUMIFS($AG:$AG,$AE:$AE,$AS11,$AJ:$AJ,BN$3)</f>
        <v>0</v>
      </c>
      <c r="BO11" s="18">
        <f>SUMIFS($AG:$AG,$AE:$AE,$AS11,$AJ:$AJ,BO$3)</f>
        <v>0</v>
      </c>
      <c r="BP11" s="18">
        <f>SUMIFS($AG:$AG,$AE:$AE,$AS11,$AJ:$AJ,BP$3)</f>
        <v>0</v>
      </c>
      <c r="BQ11" s="18">
        <f>SUMIFS($AG:$AG,$AE:$AE,$AS11,$AJ:$AJ,BQ$3)</f>
        <v>0</v>
      </c>
      <c r="BR11" s="18">
        <f>SUMIFS($AG:$AG,$AE:$AE,$AS11,$AJ:$AJ,BR$3)</f>
        <v>0</v>
      </c>
      <c r="BS11" s="18"/>
      <c r="BT11" s="18"/>
      <c r="BU11" s="18"/>
      <c r="BV11" s="18"/>
      <c r="BW11" s="18"/>
      <c r="BX11" s="28"/>
      <c r="BY11" s="18">
        <f>SUMIFS($AH:$AH,$AE:$AE,$AS11,$AJ:$AJ,BY$3)</f>
        <v>0</v>
      </c>
      <c r="BZ11" s="18">
        <f>SUMIFS($AH:$AH,$AE:$AE,$AS11,$AJ:$AJ,BZ$3)</f>
        <v>0</v>
      </c>
      <c r="CA11" s="18">
        <f>SUMIFS($AH:$AH,$AE:$AE,$AS11,$AJ:$AJ,CA$3)</f>
        <v>0</v>
      </c>
      <c r="CB11" s="18">
        <f>SUMIFS($AH:$AH,$AE:$AE,$AS11,$AJ:$AJ,CB$3)</f>
        <v>0</v>
      </c>
      <c r="CC11" s="18">
        <f>SUMIFS($AH:$AH,$AE:$AE,$AS11,$AJ:$AJ,CC$3)</f>
        <v>0</v>
      </c>
      <c r="CD11" s="18">
        <f>SUMIFS($AH:$AH,$AE:$AE,$AS11,$AJ:$AJ,CD$3)</f>
        <v>0</v>
      </c>
      <c r="CE11" s="18">
        <f>SUMIFS($AH:$AH,$AE:$AE,$AS11,$AJ:$AJ,CE$3)</f>
        <v>0</v>
      </c>
      <c r="CF11" s="18">
        <f>SUMIFS($AH:$AH,$AE:$AE,$AS11,$AJ:$AJ,CF$3)</f>
        <v>0</v>
      </c>
      <c r="CG11" s="18">
        <f>SUMIFS($AH:$AH,$AE:$AE,$AS11,$AJ:$AJ,CG$3)</f>
        <v>0</v>
      </c>
      <c r="CH11" s="18">
        <f>SUMIFS($AH:$AH,$AE:$AE,$AS11,$AJ:$AJ,CH$3)</f>
        <v>0</v>
      </c>
      <c r="CI11" s="18">
        <f>SUMIFS($AH:$AH,$AE:$AE,$AS11,$AJ:$AJ,CI$3)</f>
        <v>0</v>
      </c>
      <c r="CJ11" s="18">
        <f>SUMIFS($AH:$AH,$AE:$AE,$AS11,$AJ:$AJ,CJ$3)</f>
        <v>0</v>
      </c>
      <c r="CK11" s="18">
        <f>SUMIFS($AH:$AH,$AE:$AE,$AS11,$AJ:$AJ,CK$3)</f>
        <v>0</v>
      </c>
      <c r="CL11" s="18">
        <f>SUMIFS($AH:$AH,$AE:$AE,$AS11,$AJ:$AJ,CL$3)</f>
        <v>0</v>
      </c>
      <c r="CM11" s="18">
        <f>SUMIFS($AH:$AH,$AE:$AE,$AS11,$AJ:$AJ,CM$3)</f>
        <v>0</v>
      </c>
      <c r="CN11" s="18">
        <f>SUMIFS($AH:$AH,$AE:$AE,$AS11,$AJ:$AJ,CN$3)</f>
        <v>0</v>
      </c>
      <c r="CO11" s="18">
        <f>SUMIFS($AH:$AH,$AE:$AE,$AS11,$AJ:$AJ,CO$3)</f>
        <v>0</v>
      </c>
      <c r="CP11" s="18">
        <f>SUMIFS($AH:$AH,$AE:$AE,$AS11,$AJ:$AJ,CP$3)</f>
        <v>0</v>
      </c>
      <c r="CQ11" s="18">
        <f>SUMIFS($AH:$AH,$AE:$AE,$AS11,$AJ:$AJ,CQ$3)</f>
        <v>0</v>
      </c>
      <c r="CR11" s="18">
        <f>SUMIFS($AH:$AH,$AE:$AE,$AS11,$AJ:$AJ,CR$3)</f>
        <v>0</v>
      </c>
      <c r="CS11" s="18">
        <f>SUMIFS($AH:$AH,$AE:$AE,$AS11,$AJ:$AJ,CS$3)</f>
        <v>0</v>
      </c>
      <c r="CT11" s="18">
        <f>SUMIFS($AH:$AH,$AE:$AE,$AS11,$AJ:$AJ,CT$3)</f>
        <v>0</v>
      </c>
      <c r="CU11" s="18">
        <f>SUMIFS($AH:$AH,$AE:$AE,$AS11,$AJ:$AJ,CU$3)</f>
        <v>0</v>
      </c>
      <c r="CV11" s="18">
        <f>SUMIFS($AH:$AH,$AE:$AE,$AS11,$AJ:$AJ,CV$3)</f>
        <v>0</v>
      </c>
      <c r="CW11" s="18">
        <f>SUMIFS($AH:$AH,$AE:$AE,$AS11,$AJ:$AJ,CW$3)</f>
        <v>0</v>
      </c>
      <c r="CX11" s="18"/>
      <c r="CY11" s="18"/>
      <c r="CZ11" s="18"/>
      <c r="DA11" s="18"/>
      <c r="DB11" s="18"/>
      <c r="DD11" s="18">
        <f>SUMIFS($AI:$AI,$AE:$AE,$AS11,$AJ:$AJ,DD$3)</f>
        <v>0</v>
      </c>
      <c r="DE11" s="18">
        <f>SUMIFS($AI:$AI,$AE:$AE,$AS11,$AJ:$AJ,DE$3)</f>
        <v>0</v>
      </c>
      <c r="DF11" s="18">
        <f>SUMIFS($AI:$AI,$AE:$AE,$AS11,$AJ:$AJ,DF$3)</f>
        <v>0</v>
      </c>
      <c r="DG11" s="18">
        <f>SUMIFS($AI:$AI,$AE:$AE,$AS11,$AJ:$AJ,DG$3)</f>
        <v>0</v>
      </c>
      <c r="DH11" s="18">
        <f>SUMIFS($AI:$AI,$AE:$AE,$AS11,$AJ:$AJ,DH$3)</f>
        <v>0</v>
      </c>
      <c r="DI11" s="18">
        <f>SUMIFS($AI:$AI,$AE:$AE,$AS11,$AJ:$AJ,DI$3)</f>
        <v>0</v>
      </c>
      <c r="DJ11" s="18">
        <f>SUMIFS($AI:$AI,$AE:$AE,$AS11,$AJ:$AJ,DJ$3)</f>
        <v>0</v>
      </c>
      <c r="DK11" s="18">
        <f>SUMIFS($AI:$AI,$AE:$AE,$AS11,$AJ:$AJ,DK$3)</f>
        <v>0</v>
      </c>
      <c r="DL11" s="18">
        <f>SUMIFS($AI:$AI,$AE:$AE,$AS11,$AJ:$AJ,DL$3)</f>
        <v>0</v>
      </c>
      <c r="DM11" s="18">
        <f>SUMIFS($AI:$AI,$AE:$AE,$AS11,$AJ:$AJ,DM$3)</f>
        <v>0</v>
      </c>
      <c r="DN11" s="18">
        <f>SUMIFS($AI:$AI,$AE:$AE,$AS11,$AJ:$AJ,DN$3)</f>
        <v>0</v>
      </c>
      <c r="DO11" s="18">
        <f>SUMIFS($AI:$AI,$AE:$AE,$AS11,$AJ:$AJ,DO$3)</f>
        <v>0</v>
      </c>
      <c r="DP11" s="18">
        <f>SUMIFS($AI:$AI,$AE:$AE,$AS11,$AJ:$AJ,DP$3)</f>
        <v>0</v>
      </c>
      <c r="DQ11" s="18">
        <f>SUMIFS($AI:$AI,$AE:$AE,$AS11,$AJ:$AJ,DQ$3)</f>
        <v>0</v>
      </c>
      <c r="DR11" s="18">
        <f>SUMIFS($AI:$AI,$AE:$AE,$AS11,$AJ:$AJ,DR$3)</f>
        <v>0</v>
      </c>
      <c r="DS11" s="18">
        <f>SUMIFS($AI:$AI,$AE:$AE,$AS11,$AJ:$AJ,DS$3)</f>
        <v>0</v>
      </c>
      <c r="DT11" s="18">
        <f>SUMIFS($AI:$AI,$AE:$AE,$AS11,$AJ:$AJ,DT$3)</f>
        <v>0</v>
      </c>
      <c r="DU11" s="18">
        <f>SUMIFS($AI:$AI,$AE:$AE,$AS11,$AJ:$AJ,DU$3)</f>
        <v>0</v>
      </c>
      <c r="DV11" s="18">
        <f>SUMIFS($AI:$AI,$AE:$AE,$AS11,$AJ:$AJ,DV$3)</f>
        <v>0</v>
      </c>
      <c r="DW11" s="18">
        <f>SUMIFS($AI:$AI,$AE:$AE,$AS11,$AJ:$AJ,DW$3)</f>
        <v>0</v>
      </c>
      <c r="DX11" s="18">
        <f>SUMIFS($AI:$AI,$AE:$AE,$AS11,$AJ:$AJ,DX$3)</f>
        <v>0</v>
      </c>
      <c r="DY11" s="18">
        <f>SUMIFS($AI:$AI,$AE:$AE,$AS11,$AJ:$AJ,DY$3)</f>
        <v>0</v>
      </c>
      <c r="DZ11" s="18">
        <f>SUMIFS($AI:$AI,$AE:$AE,$AS11,$AJ:$AJ,DZ$3)</f>
        <v>0</v>
      </c>
      <c r="EA11" s="18">
        <f>SUMIFS($AI:$AI,$AE:$AE,$AS11,$AJ:$AJ,EA$3)</f>
        <v>0</v>
      </c>
      <c r="EB11" s="18">
        <f>SUMIFS($AI:$AI,$AE:$AE,$AS11,$AJ:$AJ,EB$3)</f>
        <v>0</v>
      </c>
      <c r="EC11" s="18"/>
      <c r="ED11" s="18"/>
      <c r="EE11" s="18"/>
      <c r="EF11" s="18"/>
      <c r="EG11" s="18"/>
      <c r="EH11" s="28"/>
      <c r="EI11" s="18">
        <f t="shared" si="7"/>
        <v>0</v>
      </c>
      <c r="EJ11" s="18">
        <f t="shared" si="8"/>
        <v>0</v>
      </c>
      <c r="EK11" s="18">
        <f t="shared" si="9"/>
        <v>0</v>
      </c>
    </row>
    <row r="12" spans="1:141" x14ac:dyDescent="0.25">
      <c r="A12" s="22" t="s">
        <v>14</v>
      </c>
      <c r="B12" s="22">
        <v>2013</v>
      </c>
      <c r="C12" s="22">
        <v>2069</v>
      </c>
      <c r="D12" s="22">
        <v>9999</v>
      </c>
      <c r="E12" s="22">
        <v>9999</v>
      </c>
      <c r="F12" s="22">
        <v>9999</v>
      </c>
      <c r="G12" s="22">
        <v>9999</v>
      </c>
      <c r="H12" s="22">
        <v>9999</v>
      </c>
      <c r="I12" s="23">
        <v>9999</v>
      </c>
      <c r="J12" s="22"/>
      <c r="K12" s="22"/>
      <c r="L12" s="22">
        <v>650339</v>
      </c>
      <c r="M12" s="22" t="s">
        <v>36</v>
      </c>
      <c r="N12" s="24">
        <v>6.7691368078175893</v>
      </c>
      <c r="O12" t="s">
        <v>83</v>
      </c>
      <c r="P12" t="s">
        <v>19</v>
      </c>
      <c r="Q12" t="str">
        <f t="shared" si="1"/>
        <v>GO</v>
      </c>
      <c r="AD12" s="17" t="s">
        <v>46</v>
      </c>
      <c r="AE12" t="str">
        <f t="shared" si="3"/>
        <v>050BGO0150</v>
      </c>
      <c r="AF12" t="str">
        <f t="shared" si="4"/>
        <v>D</v>
      </c>
      <c r="AG12" s="18">
        <f>SUMIFS($N:$N,$O:$O,"plano",$P:$P,$AD12)/SUMIF(M:M,AE12,N:N)</f>
        <v>0</v>
      </c>
      <c r="AH12" s="18">
        <f>SUMIFS($N:$N,$O:$O,"ondulado",$P:$P,$AD12)/SUMIF(M:M,AE12,N:N)</f>
        <v>1</v>
      </c>
      <c r="AI12" s="18">
        <f>SUMIFS($N:$N,$O:$O,"montanhoso",$P:$P,$AD12)/SUMIF(M:M,AE12,N:N)</f>
        <v>0</v>
      </c>
      <c r="AJ12" s="19">
        <f>INDEX(V:V,MATCH($AF12,$T:$T,0))</f>
        <v>2049</v>
      </c>
      <c r="AK12" s="19">
        <f>INDEX(W:W,MATCH($AF12,$T:$T,0))</f>
        <v>2061</v>
      </c>
      <c r="AL12" s="19">
        <f>INDEX(X:X,MATCH($AF12,$T:$T,0))</f>
        <v>9999</v>
      </c>
      <c r="AM12" s="19">
        <f>INDEX(Y:Y,MATCH($AF12,$T:$T,0))</f>
        <v>9999</v>
      </c>
      <c r="AN12" s="19">
        <f>INDEX(Z:Z,MATCH($AF12,$T:$T,0))</f>
        <v>9999</v>
      </c>
      <c r="AO12" s="19">
        <f>INDEX(AA:AA,MATCH($AF12,$T:$T,0))</f>
        <v>9999</v>
      </c>
      <c r="AP12" s="19">
        <f>INDEX(AB:AB,MATCH($AF12,$T:$T,0))</f>
        <v>9999</v>
      </c>
      <c r="AQ12" s="7"/>
      <c r="AR12" s="27">
        <v>19.700000000000017</v>
      </c>
      <c r="AS12" s="17" t="s">
        <v>62</v>
      </c>
      <c r="AT12" s="18">
        <f>SUMIFS($AG:$AG,$AE:$AE,$AS12,$AJ:$AJ,AT$3)</f>
        <v>0</v>
      </c>
      <c r="AU12" s="18">
        <f>SUMIFS($AG:$AG,$AE:$AE,$AS12,$AJ:$AJ,AU$3)</f>
        <v>0</v>
      </c>
      <c r="AV12" s="18">
        <f>SUMIFS($AG:$AG,$AE:$AE,$AS12,$AJ:$AJ,AV$3)</f>
        <v>0</v>
      </c>
      <c r="AW12" s="18">
        <f>SUMIFS($AG:$AG,$AE:$AE,$AS12,$AJ:$AJ,AW$3)</f>
        <v>0</v>
      </c>
      <c r="AX12" s="18">
        <f>SUMIFS($AG:$AG,$AE:$AE,$AS12,$AJ:$AJ,AX$3)</f>
        <v>0</v>
      </c>
      <c r="AY12" s="18">
        <f>SUMIFS($AG:$AG,$AE:$AE,$AS12,$AJ:$AJ,AY$3)</f>
        <v>0</v>
      </c>
      <c r="AZ12" s="18">
        <f>SUMIFS($AG:$AG,$AE:$AE,$AS12,$AJ:$AJ,AZ$3)</f>
        <v>0</v>
      </c>
      <c r="BA12" s="18">
        <f>SUMIFS($AG:$AG,$AE:$AE,$AS12,$AJ:$AJ,BA$3)</f>
        <v>0</v>
      </c>
      <c r="BB12" s="18">
        <f>SUMIFS($AG:$AG,$AE:$AE,$AS12,$AJ:$AJ,BB$3)</f>
        <v>0</v>
      </c>
      <c r="BC12" s="18">
        <f>SUMIFS($AG:$AG,$AE:$AE,$AS12,$AJ:$AJ,BC$3)</f>
        <v>0</v>
      </c>
      <c r="BD12" s="18">
        <f>SUMIFS($AG:$AG,$AE:$AE,$AS12,$AJ:$AJ,BD$3)</f>
        <v>0</v>
      </c>
      <c r="BE12" s="18">
        <f>SUMIFS($AG:$AG,$AE:$AE,$AS12,$AJ:$AJ,BE$3)</f>
        <v>0</v>
      </c>
      <c r="BF12" s="18">
        <f>SUMIFS($AG:$AG,$AE:$AE,$AS12,$AJ:$AJ,BF$3)</f>
        <v>0</v>
      </c>
      <c r="BG12" s="18">
        <f>SUMIFS($AG:$AG,$AE:$AE,$AS12,$AJ:$AJ,BG$3)</f>
        <v>0</v>
      </c>
      <c r="BH12" s="18">
        <f>SUMIFS($AG:$AG,$AE:$AE,$AS12,$AJ:$AJ,BH$3)</f>
        <v>0</v>
      </c>
      <c r="BI12" s="18">
        <f>SUMIFS($AG:$AG,$AE:$AE,$AS12,$AJ:$AJ,BI$3)</f>
        <v>0</v>
      </c>
      <c r="BJ12" s="18">
        <f>SUMIFS($AG:$AG,$AE:$AE,$AS12,$AJ:$AJ,BJ$3)</f>
        <v>0</v>
      </c>
      <c r="BK12" s="18">
        <f>SUMIFS($AG:$AG,$AE:$AE,$AS12,$AJ:$AJ,BK$3)</f>
        <v>0</v>
      </c>
      <c r="BL12" s="18">
        <f>SUMIFS($AG:$AG,$AE:$AE,$AS12,$AJ:$AJ,BL$3)</f>
        <v>0</v>
      </c>
      <c r="BM12" s="18">
        <f>SUMIFS($AG:$AG,$AE:$AE,$AS12,$AJ:$AJ,BM$3)</f>
        <v>0</v>
      </c>
      <c r="BN12" s="18">
        <f>SUMIFS($AG:$AG,$AE:$AE,$AS12,$AJ:$AJ,BN$3)</f>
        <v>0</v>
      </c>
      <c r="BO12" s="18">
        <f>SUMIFS($AG:$AG,$AE:$AE,$AS12,$AJ:$AJ,BO$3)</f>
        <v>0</v>
      </c>
      <c r="BP12" s="18">
        <f>SUMIFS($AG:$AG,$AE:$AE,$AS12,$AJ:$AJ,BP$3)</f>
        <v>0</v>
      </c>
      <c r="BQ12" s="18">
        <f>SUMIFS($AG:$AG,$AE:$AE,$AS12,$AJ:$AJ,BQ$3)</f>
        <v>0</v>
      </c>
      <c r="BR12" s="18">
        <f>SUMIFS($AG:$AG,$AE:$AE,$AS12,$AJ:$AJ,BR$3)</f>
        <v>0</v>
      </c>
      <c r="BS12" s="18"/>
      <c r="BT12" s="18"/>
      <c r="BU12" s="18"/>
      <c r="BV12" s="18"/>
      <c r="BW12" s="18"/>
      <c r="BX12" s="28"/>
      <c r="BY12" s="18">
        <f>SUMIFS($AH:$AH,$AE:$AE,$AS12,$AJ:$AJ,BY$3)</f>
        <v>0</v>
      </c>
      <c r="BZ12" s="18">
        <f>SUMIFS($AH:$AH,$AE:$AE,$AS12,$AJ:$AJ,BZ$3)</f>
        <v>0</v>
      </c>
      <c r="CA12" s="18">
        <f>SUMIFS($AH:$AH,$AE:$AE,$AS12,$AJ:$AJ,CA$3)</f>
        <v>0</v>
      </c>
      <c r="CB12" s="18">
        <f>SUMIFS($AH:$AH,$AE:$AE,$AS12,$AJ:$AJ,CB$3)</f>
        <v>0</v>
      </c>
      <c r="CC12" s="18">
        <f>SUMIFS($AH:$AH,$AE:$AE,$AS12,$AJ:$AJ,CC$3)</f>
        <v>0</v>
      </c>
      <c r="CD12" s="18">
        <f>SUMIFS($AH:$AH,$AE:$AE,$AS12,$AJ:$AJ,CD$3)</f>
        <v>0</v>
      </c>
      <c r="CE12" s="18">
        <f>SUMIFS($AH:$AH,$AE:$AE,$AS12,$AJ:$AJ,CE$3)</f>
        <v>0</v>
      </c>
      <c r="CF12" s="18">
        <f>SUMIFS($AH:$AH,$AE:$AE,$AS12,$AJ:$AJ,CF$3)</f>
        <v>0</v>
      </c>
      <c r="CG12" s="18">
        <f>SUMIFS($AH:$AH,$AE:$AE,$AS12,$AJ:$AJ,CG$3)</f>
        <v>0</v>
      </c>
      <c r="CH12" s="18">
        <f>SUMIFS($AH:$AH,$AE:$AE,$AS12,$AJ:$AJ,CH$3)</f>
        <v>0</v>
      </c>
      <c r="CI12" s="18">
        <f>SUMIFS($AH:$AH,$AE:$AE,$AS12,$AJ:$AJ,CI$3)</f>
        <v>0</v>
      </c>
      <c r="CJ12" s="18">
        <f>SUMIFS($AH:$AH,$AE:$AE,$AS12,$AJ:$AJ,CJ$3)</f>
        <v>0</v>
      </c>
      <c r="CK12" s="18">
        <f>SUMIFS($AH:$AH,$AE:$AE,$AS12,$AJ:$AJ,CK$3)</f>
        <v>0</v>
      </c>
      <c r="CL12" s="18">
        <f>SUMIFS($AH:$AH,$AE:$AE,$AS12,$AJ:$AJ,CL$3)</f>
        <v>0</v>
      </c>
      <c r="CM12" s="18">
        <f>SUMIFS($AH:$AH,$AE:$AE,$AS12,$AJ:$AJ,CM$3)</f>
        <v>0</v>
      </c>
      <c r="CN12" s="18">
        <f>SUMIFS($AH:$AH,$AE:$AE,$AS12,$AJ:$AJ,CN$3)</f>
        <v>0</v>
      </c>
      <c r="CO12" s="18">
        <f>SUMIFS($AH:$AH,$AE:$AE,$AS12,$AJ:$AJ,CO$3)</f>
        <v>0</v>
      </c>
      <c r="CP12" s="18">
        <f>SUMIFS($AH:$AH,$AE:$AE,$AS12,$AJ:$AJ,CP$3)</f>
        <v>0</v>
      </c>
      <c r="CQ12" s="18">
        <f>SUMIFS($AH:$AH,$AE:$AE,$AS12,$AJ:$AJ,CQ$3)</f>
        <v>0</v>
      </c>
      <c r="CR12" s="18">
        <f>SUMIFS($AH:$AH,$AE:$AE,$AS12,$AJ:$AJ,CR$3)</f>
        <v>0</v>
      </c>
      <c r="CS12" s="18">
        <f>SUMIFS($AH:$AH,$AE:$AE,$AS12,$AJ:$AJ,CS$3)</f>
        <v>0</v>
      </c>
      <c r="CT12" s="18">
        <f>SUMIFS($AH:$AH,$AE:$AE,$AS12,$AJ:$AJ,CT$3)</f>
        <v>0</v>
      </c>
      <c r="CU12" s="18">
        <f>SUMIFS($AH:$AH,$AE:$AE,$AS12,$AJ:$AJ,CU$3)</f>
        <v>0</v>
      </c>
      <c r="CV12" s="18">
        <f>SUMIFS($AH:$AH,$AE:$AE,$AS12,$AJ:$AJ,CV$3)</f>
        <v>0</v>
      </c>
      <c r="CW12" s="18">
        <f>SUMIFS($AH:$AH,$AE:$AE,$AS12,$AJ:$AJ,CW$3)</f>
        <v>0</v>
      </c>
      <c r="CX12" s="18"/>
      <c r="CY12" s="18"/>
      <c r="CZ12" s="18"/>
      <c r="DA12" s="18"/>
      <c r="DB12" s="18"/>
      <c r="DD12" s="18">
        <f>SUMIFS($AI:$AI,$AE:$AE,$AS12,$AJ:$AJ,DD$3)</f>
        <v>0</v>
      </c>
      <c r="DE12" s="18">
        <f>SUMIFS($AI:$AI,$AE:$AE,$AS12,$AJ:$AJ,DE$3)</f>
        <v>0</v>
      </c>
      <c r="DF12" s="18">
        <f>SUMIFS($AI:$AI,$AE:$AE,$AS12,$AJ:$AJ,DF$3)</f>
        <v>0</v>
      </c>
      <c r="DG12" s="18">
        <f>SUMIFS($AI:$AI,$AE:$AE,$AS12,$AJ:$AJ,DG$3)</f>
        <v>0</v>
      </c>
      <c r="DH12" s="18">
        <f>SUMIFS($AI:$AI,$AE:$AE,$AS12,$AJ:$AJ,DH$3)</f>
        <v>0</v>
      </c>
      <c r="DI12" s="18">
        <f>SUMIFS($AI:$AI,$AE:$AE,$AS12,$AJ:$AJ,DI$3)</f>
        <v>0</v>
      </c>
      <c r="DJ12" s="18">
        <f>SUMIFS($AI:$AI,$AE:$AE,$AS12,$AJ:$AJ,DJ$3)</f>
        <v>0</v>
      </c>
      <c r="DK12" s="18">
        <f>SUMIFS($AI:$AI,$AE:$AE,$AS12,$AJ:$AJ,DK$3)</f>
        <v>0</v>
      </c>
      <c r="DL12" s="18">
        <f>SUMIFS($AI:$AI,$AE:$AE,$AS12,$AJ:$AJ,DL$3)</f>
        <v>0</v>
      </c>
      <c r="DM12" s="18">
        <f>SUMIFS($AI:$AI,$AE:$AE,$AS12,$AJ:$AJ,DM$3)</f>
        <v>0</v>
      </c>
      <c r="DN12" s="18">
        <f>SUMIFS($AI:$AI,$AE:$AE,$AS12,$AJ:$AJ,DN$3)</f>
        <v>0</v>
      </c>
      <c r="DO12" s="18">
        <f>SUMIFS($AI:$AI,$AE:$AE,$AS12,$AJ:$AJ,DO$3)</f>
        <v>0</v>
      </c>
      <c r="DP12" s="18">
        <f>SUMIFS($AI:$AI,$AE:$AE,$AS12,$AJ:$AJ,DP$3)</f>
        <v>0</v>
      </c>
      <c r="DQ12" s="18">
        <f>SUMIFS($AI:$AI,$AE:$AE,$AS12,$AJ:$AJ,DQ$3)</f>
        <v>0</v>
      </c>
      <c r="DR12" s="18">
        <f>SUMIFS($AI:$AI,$AE:$AE,$AS12,$AJ:$AJ,DR$3)</f>
        <v>0</v>
      </c>
      <c r="DS12" s="18">
        <f>SUMIFS($AI:$AI,$AE:$AE,$AS12,$AJ:$AJ,DS$3)</f>
        <v>0</v>
      </c>
      <c r="DT12" s="18">
        <f>SUMIFS($AI:$AI,$AE:$AE,$AS12,$AJ:$AJ,DT$3)</f>
        <v>0</v>
      </c>
      <c r="DU12" s="18">
        <f>SUMIFS($AI:$AI,$AE:$AE,$AS12,$AJ:$AJ,DU$3)</f>
        <v>0</v>
      </c>
      <c r="DV12" s="18">
        <f>SUMIFS($AI:$AI,$AE:$AE,$AS12,$AJ:$AJ,DV$3)</f>
        <v>0</v>
      </c>
      <c r="DW12" s="18">
        <f>SUMIFS($AI:$AI,$AE:$AE,$AS12,$AJ:$AJ,DW$3)</f>
        <v>0</v>
      </c>
      <c r="DX12" s="18">
        <f>SUMIFS($AI:$AI,$AE:$AE,$AS12,$AJ:$AJ,DX$3)</f>
        <v>0</v>
      </c>
      <c r="DY12" s="18">
        <f>SUMIFS($AI:$AI,$AE:$AE,$AS12,$AJ:$AJ,DY$3)</f>
        <v>0</v>
      </c>
      <c r="DZ12" s="18">
        <f>SUMIFS($AI:$AI,$AE:$AE,$AS12,$AJ:$AJ,DZ$3)</f>
        <v>0</v>
      </c>
      <c r="EA12" s="18">
        <f>SUMIFS($AI:$AI,$AE:$AE,$AS12,$AJ:$AJ,EA$3)</f>
        <v>0</v>
      </c>
      <c r="EB12" s="18">
        <f>SUMIFS($AI:$AI,$AE:$AE,$AS12,$AJ:$AJ,EB$3)</f>
        <v>0</v>
      </c>
      <c r="EC12" s="18"/>
      <c r="ED12" s="18"/>
      <c r="EE12" s="18"/>
      <c r="EF12" s="18"/>
      <c r="EG12" s="18"/>
      <c r="EH12" s="28"/>
      <c r="EI12" s="18">
        <f t="shared" si="7"/>
        <v>0</v>
      </c>
      <c r="EJ12" s="18">
        <f t="shared" si="8"/>
        <v>0</v>
      </c>
      <c r="EK12" s="18">
        <f t="shared" si="9"/>
        <v>0</v>
      </c>
    </row>
    <row r="13" spans="1:141" ht="15.75" thickBot="1" x14ac:dyDescent="0.3">
      <c r="A13" s="29"/>
      <c r="B13" s="29"/>
      <c r="C13" s="29"/>
      <c r="D13" s="29"/>
      <c r="E13" s="29"/>
      <c r="F13" s="29"/>
      <c r="G13" s="29"/>
      <c r="H13" s="29"/>
      <c r="I13" s="30"/>
      <c r="J13" s="29"/>
      <c r="K13" s="29"/>
      <c r="L13" s="29"/>
      <c r="M13" s="29"/>
      <c r="N13" s="31" t="s">
        <v>84</v>
      </c>
      <c r="O13" t="s">
        <v>84</v>
      </c>
      <c r="P13" t="s">
        <v>84</v>
      </c>
      <c r="Q13" t="str">
        <f t="shared" si="1"/>
        <v/>
      </c>
      <c r="AD13" s="17" t="s">
        <v>48</v>
      </c>
      <c r="AE13" t="str">
        <f t="shared" si="3"/>
        <v>050BGO0152</v>
      </c>
      <c r="AF13" t="str">
        <f t="shared" si="4"/>
        <v>D</v>
      </c>
      <c r="AG13" s="18">
        <f>SUMIFS($N:$N,$O:$O,"plano",$P:$P,$AD13)/SUMIF(M:M,AE13,N:N)</f>
        <v>0</v>
      </c>
      <c r="AH13" s="18">
        <f>SUMIFS($N:$N,$O:$O,"ondulado",$P:$P,$AD13)/SUMIF(M:M,AE13,N:N)</f>
        <v>1</v>
      </c>
      <c r="AI13" s="18">
        <f>SUMIFS($N:$N,$O:$O,"montanhoso",$P:$P,$AD13)/SUMIF(M:M,AE13,N:N)</f>
        <v>0</v>
      </c>
      <c r="AJ13" s="19">
        <f>INDEX(V:V,MATCH($AF13,$T:$T,0))</f>
        <v>2049</v>
      </c>
      <c r="AK13" s="19">
        <f>INDEX(W:W,MATCH($AF13,$T:$T,0))</f>
        <v>2061</v>
      </c>
      <c r="AL13" s="19">
        <f>INDEX(X:X,MATCH($AF13,$T:$T,0))</f>
        <v>9999</v>
      </c>
      <c r="AM13" s="19">
        <f>INDEX(Y:Y,MATCH($AF13,$T:$T,0))</f>
        <v>9999</v>
      </c>
      <c r="AN13" s="19">
        <f>INDEX(Z:Z,MATCH($AF13,$T:$T,0))</f>
        <v>9999</v>
      </c>
      <c r="AO13" s="19">
        <f>INDEX(AA:AA,MATCH($AF13,$T:$T,0))</f>
        <v>9999</v>
      </c>
      <c r="AP13" s="19">
        <f>INDEX(AB:AB,MATCH($AF13,$T:$T,0))</f>
        <v>9999</v>
      </c>
      <c r="AQ13" s="7"/>
      <c r="AR13" s="27">
        <v>5</v>
      </c>
      <c r="AS13" s="17" t="s">
        <v>64</v>
      </c>
      <c r="AT13" s="18">
        <f>SUMIFS($AG:$AG,$AE:$AE,$AS13,$AJ:$AJ,AT$3)</f>
        <v>0</v>
      </c>
      <c r="AU13" s="18">
        <f>SUMIFS($AG:$AG,$AE:$AE,$AS13,$AJ:$AJ,AU$3)</f>
        <v>0</v>
      </c>
      <c r="AV13" s="18">
        <f>SUMIFS($AG:$AG,$AE:$AE,$AS13,$AJ:$AJ,AV$3)</f>
        <v>0</v>
      </c>
      <c r="AW13" s="18">
        <f>SUMIFS($AG:$AG,$AE:$AE,$AS13,$AJ:$AJ,AW$3)</f>
        <v>0</v>
      </c>
      <c r="AX13" s="18">
        <f>SUMIFS($AG:$AG,$AE:$AE,$AS13,$AJ:$AJ,AX$3)</f>
        <v>0</v>
      </c>
      <c r="AY13" s="18">
        <f>SUMIFS($AG:$AG,$AE:$AE,$AS13,$AJ:$AJ,AY$3)</f>
        <v>0</v>
      </c>
      <c r="AZ13" s="18">
        <f>SUMIFS($AG:$AG,$AE:$AE,$AS13,$AJ:$AJ,AZ$3)</f>
        <v>0</v>
      </c>
      <c r="BA13" s="18">
        <f>SUMIFS($AG:$AG,$AE:$AE,$AS13,$AJ:$AJ,BA$3)</f>
        <v>0</v>
      </c>
      <c r="BB13" s="18">
        <f>SUMIFS($AG:$AG,$AE:$AE,$AS13,$AJ:$AJ,BB$3)</f>
        <v>0</v>
      </c>
      <c r="BC13" s="18">
        <f>SUMIFS($AG:$AG,$AE:$AE,$AS13,$AJ:$AJ,BC$3)</f>
        <v>0</v>
      </c>
      <c r="BD13" s="18">
        <f>SUMIFS($AG:$AG,$AE:$AE,$AS13,$AJ:$AJ,BD$3)</f>
        <v>0</v>
      </c>
      <c r="BE13" s="18">
        <f>SUMIFS($AG:$AG,$AE:$AE,$AS13,$AJ:$AJ,BE$3)</f>
        <v>0</v>
      </c>
      <c r="BF13" s="18">
        <f>SUMIFS($AG:$AG,$AE:$AE,$AS13,$AJ:$AJ,BF$3)</f>
        <v>0</v>
      </c>
      <c r="BG13" s="18">
        <f>SUMIFS($AG:$AG,$AE:$AE,$AS13,$AJ:$AJ,BG$3)</f>
        <v>0</v>
      </c>
      <c r="BH13" s="18">
        <f>SUMIFS($AG:$AG,$AE:$AE,$AS13,$AJ:$AJ,BH$3)</f>
        <v>0</v>
      </c>
      <c r="BI13" s="18">
        <f>SUMIFS($AG:$AG,$AE:$AE,$AS13,$AJ:$AJ,BI$3)</f>
        <v>0</v>
      </c>
      <c r="BJ13" s="18">
        <f>SUMIFS($AG:$AG,$AE:$AE,$AS13,$AJ:$AJ,BJ$3)</f>
        <v>0</v>
      </c>
      <c r="BK13" s="18">
        <f>SUMIFS($AG:$AG,$AE:$AE,$AS13,$AJ:$AJ,BK$3)</f>
        <v>0</v>
      </c>
      <c r="BL13" s="18">
        <f>SUMIFS($AG:$AG,$AE:$AE,$AS13,$AJ:$AJ,BL$3)</f>
        <v>0</v>
      </c>
      <c r="BM13" s="18">
        <f>SUMIFS($AG:$AG,$AE:$AE,$AS13,$AJ:$AJ,BM$3)</f>
        <v>0</v>
      </c>
      <c r="BN13" s="18">
        <f>SUMIFS($AG:$AG,$AE:$AE,$AS13,$AJ:$AJ,BN$3)</f>
        <v>0</v>
      </c>
      <c r="BO13" s="18">
        <f>SUMIFS($AG:$AG,$AE:$AE,$AS13,$AJ:$AJ,BO$3)</f>
        <v>0</v>
      </c>
      <c r="BP13" s="18">
        <f>SUMIFS($AG:$AG,$AE:$AE,$AS13,$AJ:$AJ,BP$3)</f>
        <v>0</v>
      </c>
      <c r="BQ13" s="18">
        <f>SUMIFS($AG:$AG,$AE:$AE,$AS13,$AJ:$AJ,BQ$3)</f>
        <v>0</v>
      </c>
      <c r="BR13" s="18">
        <f>SUMIFS($AG:$AG,$AE:$AE,$AS13,$AJ:$AJ,BR$3)</f>
        <v>0</v>
      </c>
      <c r="BS13" s="18"/>
      <c r="BT13" s="18"/>
      <c r="BU13" s="18"/>
      <c r="BV13" s="18"/>
      <c r="BW13" s="18"/>
      <c r="BX13" s="28"/>
      <c r="BY13" s="18">
        <f>SUMIFS($AH:$AH,$AE:$AE,$AS13,$AJ:$AJ,BY$3)</f>
        <v>0</v>
      </c>
      <c r="BZ13" s="18">
        <f>SUMIFS($AH:$AH,$AE:$AE,$AS13,$AJ:$AJ,BZ$3)</f>
        <v>0</v>
      </c>
      <c r="CA13" s="18">
        <f>SUMIFS($AH:$AH,$AE:$AE,$AS13,$AJ:$AJ,CA$3)</f>
        <v>0</v>
      </c>
      <c r="CB13" s="18">
        <f>SUMIFS($AH:$AH,$AE:$AE,$AS13,$AJ:$AJ,CB$3)</f>
        <v>0</v>
      </c>
      <c r="CC13" s="18">
        <f>SUMIFS($AH:$AH,$AE:$AE,$AS13,$AJ:$AJ,CC$3)</f>
        <v>0</v>
      </c>
      <c r="CD13" s="18">
        <f>SUMIFS($AH:$AH,$AE:$AE,$AS13,$AJ:$AJ,CD$3)</f>
        <v>0</v>
      </c>
      <c r="CE13" s="18">
        <f>SUMIFS($AH:$AH,$AE:$AE,$AS13,$AJ:$AJ,CE$3)</f>
        <v>0</v>
      </c>
      <c r="CF13" s="18">
        <f>SUMIFS($AH:$AH,$AE:$AE,$AS13,$AJ:$AJ,CF$3)</f>
        <v>0</v>
      </c>
      <c r="CG13" s="18">
        <f>SUMIFS($AH:$AH,$AE:$AE,$AS13,$AJ:$AJ,CG$3)</f>
        <v>0</v>
      </c>
      <c r="CH13" s="18">
        <f>SUMIFS($AH:$AH,$AE:$AE,$AS13,$AJ:$AJ,CH$3)</f>
        <v>0</v>
      </c>
      <c r="CI13" s="18">
        <f>SUMIFS($AH:$AH,$AE:$AE,$AS13,$AJ:$AJ,CI$3)</f>
        <v>0</v>
      </c>
      <c r="CJ13" s="18">
        <f>SUMIFS($AH:$AH,$AE:$AE,$AS13,$AJ:$AJ,CJ$3)</f>
        <v>0</v>
      </c>
      <c r="CK13" s="18">
        <f>SUMIFS($AH:$AH,$AE:$AE,$AS13,$AJ:$AJ,CK$3)</f>
        <v>0</v>
      </c>
      <c r="CL13" s="18">
        <f>SUMIFS($AH:$AH,$AE:$AE,$AS13,$AJ:$AJ,CL$3)</f>
        <v>0</v>
      </c>
      <c r="CM13" s="18">
        <f>SUMIFS($AH:$AH,$AE:$AE,$AS13,$AJ:$AJ,CM$3)</f>
        <v>0</v>
      </c>
      <c r="CN13" s="18">
        <f>SUMIFS($AH:$AH,$AE:$AE,$AS13,$AJ:$AJ,CN$3)</f>
        <v>0</v>
      </c>
      <c r="CO13" s="18">
        <f>SUMIFS($AH:$AH,$AE:$AE,$AS13,$AJ:$AJ,CO$3)</f>
        <v>0</v>
      </c>
      <c r="CP13" s="18">
        <f>SUMIFS($AH:$AH,$AE:$AE,$AS13,$AJ:$AJ,CP$3)</f>
        <v>0</v>
      </c>
      <c r="CQ13" s="18">
        <f>SUMIFS($AH:$AH,$AE:$AE,$AS13,$AJ:$AJ,CQ$3)</f>
        <v>0</v>
      </c>
      <c r="CR13" s="18">
        <f>SUMIFS($AH:$AH,$AE:$AE,$AS13,$AJ:$AJ,CR$3)</f>
        <v>0</v>
      </c>
      <c r="CS13" s="18">
        <f>SUMIFS($AH:$AH,$AE:$AE,$AS13,$AJ:$AJ,CS$3)</f>
        <v>0</v>
      </c>
      <c r="CT13" s="18">
        <f>SUMIFS($AH:$AH,$AE:$AE,$AS13,$AJ:$AJ,CT$3)</f>
        <v>0</v>
      </c>
      <c r="CU13" s="18">
        <f>SUMIFS($AH:$AH,$AE:$AE,$AS13,$AJ:$AJ,CU$3)</f>
        <v>0</v>
      </c>
      <c r="CV13" s="18">
        <f>SUMIFS($AH:$AH,$AE:$AE,$AS13,$AJ:$AJ,CV$3)</f>
        <v>0</v>
      </c>
      <c r="CW13" s="18">
        <f>SUMIFS($AH:$AH,$AE:$AE,$AS13,$AJ:$AJ,CW$3)</f>
        <v>0</v>
      </c>
      <c r="CX13" s="18"/>
      <c r="CY13" s="18"/>
      <c r="CZ13" s="18"/>
      <c r="DA13" s="18"/>
      <c r="DB13" s="18"/>
      <c r="DD13" s="18">
        <f>SUMIFS($AI:$AI,$AE:$AE,$AS13,$AJ:$AJ,DD$3)</f>
        <v>0</v>
      </c>
      <c r="DE13" s="18">
        <f>SUMIFS($AI:$AI,$AE:$AE,$AS13,$AJ:$AJ,DE$3)</f>
        <v>0</v>
      </c>
      <c r="DF13" s="18">
        <f>SUMIFS($AI:$AI,$AE:$AE,$AS13,$AJ:$AJ,DF$3)</f>
        <v>0</v>
      </c>
      <c r="DG13" s="18">
        <f>SUMIFS($AI:$AI,$AE:$AE,$AS13,$AJ:$AJ,DG$3)</f>
        <v>0</v>
      </c>
      <c r="DH13" s="18">
        <f>SUMIFS($AI:$AI,$AE:$AE,$AS13,$AJ:$AJ,DH$3)</f>
        <v>0</v>
      </c>
      <c r="DI13" s="18">
        <f>SUMIFS($AI:$AI,$AE:$AE,$AS13,$AJ:$AJ,DI$3)</f>
        <v>0</v>
      </c>
      <c r="DJ13" s="18">
        <f>SUMIFS($AI:$AI,$AE:$AE,$AS13,$AJ:$AJ,DJ$3)</f>
        <v>0</v>
      </c>
      <c r="DK13" s="18">
        <f>SUMIFS($AI:$AI,$AE:$AE,$AS13,$AJ:$AJ,DK$3)</f>
        <v>0</v>
      </c>
      <c r="DL13" s="18">
        <f>SUMIFS($AI:$AI,$AE:$AE,$AS13,$AJ:$AJ,DL$3)</f>
        <v>0</v>
      </c>
      <c r="DM13" s="18">
        <f>SUMIFS($AI:$AI,$AE:$AE,$AS13,$AJ:$AJ,DM$3)</f>
        <v>0</v>
      </c>
      <c r="DN13" s="18">
        <f>SUMIFS($AI:$AI,$AE:$AE,$AS13,$AJ:$AJ,DN$3)</f>
        <v>0</v>
      </c>
      <c r="DO13" s="18">
        <f>SUMIFS($AI:$AI,$AE:$AE,$AS13,$AJ:$AJ,DO$3)</f>
        <v>0</v>
      </c>
      <c r="DP13" s="18">
        <f>SUMIFS($AI:$AI,$AE:$AE,$AS13,$AJ:$AJ,DP$3)</f>
        <v>0</v>
      </c>
      <c r="DQ13" s="18">
        <f>SUMIFS($AI:$AI,$AE:$AE,$AS13,$AJ:$AJ,DQ$3)</f>
        <v>0</v>
      </c>
      <c r="DR13" s="18">
        <f>SUMIFS($AI:$AI,$AE:$AE,$AS13,$AJ:$AJ,DR$3)</f>
        <v>0</v>
      </c>
      <c r="DS13" s="18">
        <f>SUMIFS($AI:$AI,$AE:$AE,$AS13,$AJ:$AJ,DS$3)</f>
        <v>0</v>
      </c>
      <c r="DT13" s="18">
        <f>SUMIFS($AI:$AI,$AE:$AE,$AS13,$AJ:$AJ,DT$3)</f>
        <v>0</v>
      </c>
      <c r="DU13" s="18">
        <f>SUMIFS($AI:$AI,$AE:$AE,$AS13,$AJ:$AJ,DU$3)</f>
        <v>0</v>
      </c>
      <c r="DV13" s="18">
        <f>SUMIFS($AI:$AI,$AE:$AE,$AS13,$AJ:$AJ,DV$3)</f>
        <v>0</v>
      </c>
      <c r="DW13" s="18">
        <f>SUMIFS($AI:$AI,$AE:$AE,$AS13,$AJ:$AJ,DW$3)</f>
        <v>0</v>
      </c>
      <c r="DX13" s="18">
        <f>SUMIFS($AI:$AI,$AE:$AE,$AS13,$AJ:$AJ,DX$3)</f>
        <v>0</v>
      </c>
      <c r="DY13" s="18">
        <f>SUMIFS($AI:$AI,$AE:$AE,$AS13,$AJ:$AJ,DY$3)</f>
        <v>0</v>
      </c>
      <c r="DZ13" s="18">
        <f>SUMIFS($AI:$AI,$AE:$AE,$AS13,$AJ:$AJ,DZ$3)</f>
        <v>0</v>
      </c>
      <c r="EA13" s="18">
        <f>SUMIFS($AI:$AI,$AE:$AE,$AS13,$AJ:$AJ,EA$3)</f>
        <v>0</v>
      </c>
      <c r="EB13" s="18">
        <f>SUMIFS($AI:$AI,$AE:$AE,$AS13,$AJ:$AJ,EB$3)</f>
        <v>0</v>
      </c>
      <c r="EC13" s="18"/>
      <c r="ED13" s="18"/>
      <c r="EE13" s="18"/>
      <c r="EF13" s="18"/>
      <c r="EG13" s="18"/>
      <c r="EH13" s="28"/>
      <c r="EI13" s="18">
        <f t="shared" si="7"/>
        <v>0</v>
      </c>
      <c r="EJ13" s="18">
        <f t="shared" si="8"/>
        <v>0</v>
      </c>
      <c r="EK13" s="18">
        <f t="shared" si="9"/>
        <v>0</v>
      </c>
    </row>
    <row r="14" spans="1:141" x14ac:dyDescent="0.25">
      <c r="A14" s="13" t="s">
        <v>18</v>
      </c>
      <c r="B14" s="13">
        <v>2013</v>
      </c>
      <c r="C14" s="13">
        <v>2064</v>
      </c>
      <c r="D14" s="13">
        <v>9999</v>
      </c>
      <c r="E14" s="13">
        <v>9999</v>
      </c>
      <c r="F14" s="13">
        <v>9999</v>
      </c>
      <c r="G14" s="13">
        <v>9999</v>
      </c>
      <c r="H14" s="13">
        <v>9999</v>
      </c>
      <c r="I14" s="14">
        <v>9999</v>
      </c>
      <c r="J14" s="13"/>
      <c r="K14" s="13"/>
      <c r="L14" s="13">
        <v>638272</v>
      </c>
      <c r="M14" s="13" t="s">
        <v>49</v>
      </c>
      <c r="N14" s="15">
        <v>6</v>
      </c>
      <c r="O14" t="s">
        <v>83</v>
      </c>
      <c r="P14" t="s">
        <v>26</v>
      </c>
      <c r="Q14" t="str">
        <f t="shared" si="1"/>
        <v>GO</v>
      </c>
      <c r="AD14" s="17" t="s">
        <v>50</v>
      </c>
      <c r="AE14" t="str">
        <f t="shared" si="3"/>
        <v>050BGO0154</v>
      </c>
      <c r="AF14" t="str">
        <f t="shared" si="4"/>
        <v>D</v>
      </c>
      <c r="AG14" s="18">
        <f>SUMIFS($N:$N,$O:$O,"plano",$P:$P,$AD14)/SUMIF(M:M,AE14,N:N)</f>
        <v>0</v>
      </c>
      <c r="AH14" s="18">
        <f>SUMIFS($N:$N,$O:$O,"ondulado",$P:$P,$AD14)/SUMIF(M:M,AE14,N:N)</f>
        <v>1</v>
      </c>
      <c r="AI14" s="18">
        <f>SUMIFS($N:$N,$O:$O,"montanhoso",$P:$P,$AD14)/SUMIF(M:M,AE14,N:N)</f>
        <v>0</v>
      </c>
      <c r="AJ14" s="19">
        <f>INDEX(V:V,MATCH($AF14,$T:$T,0))</f>
        <v>2049</v>
      </c>
      <c r="AK14" s="19">
        <f>INDEX(W:W,MATCH($AF14,$T:$T,0))</f>
        <v>2061</v>
      </c>
      <c r="AL14" s="19">
        <f>INDEX(X:X,MATCH($AF14,$T:$T,0))</f>
        <v>9999</v>
      </c>
      <c r="AM14" s="19">
        <f>INDEX(Y:Y,MATCH($AF14,$T:$T,0))</f>
        <v>9999</v>
      </c>
      <c r="AN14" s="19">
        <f>INDEX(Z:Z,MATCH($AF14,$T:$T,0))</f>
        <v>9999</v>
      </c>
      <c r="AO14" s="19">
        <f>INDEX(AA:AA,MATCH($AF14,$T:$T,0))</f>
        <v>9999</v>
      </c>
      <c r="AP14" s="19">
        <f>INDEX(AB:AB,MATCH($AF14,$T:$T,0))</f>
        <v>9999</v>
      </c>
      <c r="AQ14" s="7"/>
      <c r="AR14" s="27">
        <v>10.399999999999977</v>
      </c>
      <c r="AS14" s="17" t="s">
        <v>66</v>
      </c>
      <c r="AT14" s="18">
        <f>SUMIFS($AG:$AG,$AE:$AE,$AS14,$AJ:$AJ,AT$3)</f>
        <v>0</v>
      </c>
      <c r="AU14" s="18">
        <f>SUMIFS($AG:$AG,$AE:$AE,$AS14,$AJ:$AJ,AU$3)</f>
        <v>0</v>
      </c>
      <c r="AV14" s="18">
        <f>SUMIFS($AG:$AG,$AE:$AE,$AS14,$AJ:$AJ,AV$3)</f>
        <v>0</v>
      </c>
      <c r="AW14" s="18">
        <f>SUMIFS($AG:$AG,$AE:$AE,$AS14,$AJ:$AJ,AW$3)</f>
        <v>0</v>
      </c>
      <c r="AX14" s="18">
        <f>SUMIFS($AG:$AG,$AE:$AE,$AS14,$AJ:$AJ,AX$3)</f>
        <v>0</v>
      </c>
      <c r="AY14" s="18">
        <f>SUMIFS($AG:$AG,$AE:$AE,$AS14,$AJ:$AJ,AY$3)</f>
        <v>0</v>
      </c>
      <c r="AZ14" s="18">
        <f>SUMIFS($AG:$AG,$AE:$AE,$AS14,$AJ:$AJ,AZ$3)</f>
        <v>0</v>
      </c>
      <c r="BA14" s="18">
        <f>SUMIFS($AG:$AG,$AE:$AE,$AS14,$AJ:$AJ,BA$3)</f>
        <v>0</v>
      </c>
      <c r="BB14" s="18">
        <f>SUMIFS($AG:$AG,$AE:$AE,$AS14,$AJ:$AJ,BB$3)</f>
        <v>0</v>
      </c>
      <c r="BC14" s="18">
        <f>SUMIFS($AG:$AG,$AE:$AE,$AS14,$AJ:$AJ,BC$3)</f>
        <v>0</v>
      </c>
      <c r="BD14" s="18">
        <f>SUMIFS($AG:$AG,$AE:$AE,$AS14,$AJ:$AJ,BD$3)</f>
        <v>0</v>
      </c>
      <c r="BE14" s="18">
        <f>SUMIFS($AG:$AG,$AE:$AE,$AS14,$AJ:$AJ,BE$3)</f>
        <v>0</v>
      </c>
      <c r="BF14" s="18">
        <f>SUMIFS($AG:$AG,$AE:$AE,$AS14,$AJ:$AJ,BF$3)</f>
        <v>0</v>
      </c>
      <c r="BG14" s="18">
        <f>SUMIFS($AG:$AG,$AE:$AE,$AS14,$AJ:$AJ,BG$3)</f>
        <v>0</v>
      </c>
      <c r="BH14" s="18">
        <f>SUMIFS($AG:$AG,$AE:$AE,$AS14,$AJ:$AJ,BH$3)</f>
        <v>0</v>
      </c>
      <c r="BI14" s="18">
        <f>SUMIFS($AG:$AG,$AE:$AE,$AS14,$AJ:$AJ,BI$3)</f>
        <v>0</v>
      </c>
      <c r="BJ14" s="18">
        <f>SUMIFS($AG:$AG,$AE:$AE,$AS14,$AJ:$AJ,BJ$3)</f>
        <v>0</v>
      </c>
      <c r="BK14" s="18">
        <f>SUMIFS($AG:$AG,$AE:$AE,$AS14,$AJ:$AJ,BK$3)</f>
        <v>0</v>
      </c>
      <c r="BL14" s="18">
        <f>SUMIFS($AG:$AG,$AE:$AE,$AS14,$AJ:$AJ,BL$3)</f>
        <v>0</v>
      </c>
      <c r="BM14" s="18">
        <f>SUMIFS($AG:$AG,$AE:$AE,$AS14,$AJ:$AJ,BM$3)</f>
        <v>0</v>
      </c>
      <c r="BN14" s="18">
        <f>SUMIFS($AG:$AG,$AE:$AE,$AS14,$AJ:$AJ,BN$3)</f>
        <v>0</v>
      </c>
      <c r="BO14" s="18">
        <f>SUMIFS($AG:$AG,$AE:$AE,$AS14,$AJ:$AJ,BO$3)</f>
        <v>0</v>
      </c>
      <c r="BP14" s="18">
        <f>SUMIFS($AG:$AG,$AE:$AE,$AS14,$AJ:$AJ,BP$3)</f>
        <v>0</v>
      </c>
      <c r="BQ14" s="18">
        <f>SUMIFS($AG:$AG,$AE:$AE,$AS14,$AJ:$AJ,BQ$3)</f>
        <v>0</v>
      </c>
      <c r="BR14" s="18">
        <f>SUMIFS($AG:$AG,$AE:$AE,$AS14,$AJ:$AJ,BR$3)</f>
        <v>0</v>
      </c>
      <c r="BS14" s="18"/>
      <c r="BT14" s="18"/>
      <c r="BU14" s="18"/>
      <c r="BV14" s="18"/>
      <c r="BW14" s="18"/>
      <c r="BX14" s="28"/>
      <c r="BY14" s="18">
        <f>SUMIFS($AH:$AH,$AE:$AE,$AS14,$AJ:$AJ,BY$3)</f>
        <v>0</v>
      </c>
      <c r="BZ14" s="18">
        <f>SUMIFS($AH:$AH,$AE:$AE,$AS14,$AJ:$AJ,BZ$3)</f>
        <v>0</v>
      </c>
      <c r="CA14" s="18">
        <f>SUMIFS($AH:$AH,$AE:$AE,$AS14,$AJ:$AJ,CA$3)</f>
        <v>0</v>
      </c>
      <c r="CB14" s="18">
        <f>SUMIFS($AH:$AH,$AE:$AE,$AS14,$AJ:$AJ,CB$3)</f>
        <v>0</v>
      </c>
      <c r="CC14" s="18">
        <f>SUMIFS($AH:$AH,$AE:$AE,$AS14,$AJ:$AJ,CC$3)</f>
        <v>0</v>
      </c>
      <c r="CD14" s="18">
        <f>SUMIFS($AH:$AH,$AE:$AE,$AS14,$AJ:$AJ,CD$3)</f>
        <v>0</v>
      </c>
      <c r="CE14" s="18">
        <f>SUMIFS($AH:$AH,$AE:$AE,$AS14,$AJ:$AJ,CE$3)</f>
        <v>0</v>
      </c>
      <c r="CF14" s="18">
        <f>SUMIFS($AH:$AH,$AE:$AE,$AS14,$AJ:$AJ,CF$3)</f>
        <v>0</v>
      </c>
      <c r="CG14" s="18">
        <f>SUMIFS($AH:$AH,$AE:$AE,$AS14,$AJ:$AJ,CG$3)</f>
        <v>0</v>
      </c>
      <c r="CH14" s="18">
        <f>SUMIFS($AH:$AH,$AE:$AE,$AS14,$AJ:$AJ,CH$3)</f>
        <v>0</v>
      </c>
      <c r="CI14" s="18">
        <f>SUMIFS($AH:$AH,$AE:$AE,$AS14,$AJ:$AJ,CI$3)</f>
        <v>0</v>
      </c>
      <c r="CJ14" s="18">
        <f>SUMIFS($AH:$AH,$AE:$AE,$AS14,$AJ:$AJ,CJ$3)</f>
        <v>0</v>
      </c>
      <c r="CK14" s="18">
        <f>SUMIFS($AH:$AH,$AE:$AE,$AS14,$AJ:$AJ,CK$3)</f>
        <v>0</v>
      </c>
      <c r="CL14" s="18">
        <f>SUMIFS($AH:$AH,$AE:$AE,$AS14,$AJ:$AJ,CL$3)</f>
        <v>0</v>
      </c>
      <c r="CM14" s="18">
        <f>SUMIFS($AH:$AH,$AE:$AE,$AS14,$AJ:$AJ,CM$3)</f>
        <v>0</v>
      </c>
      <c r="CN14" s="18">
        <f>SUMIFS($AH:$AH,$AE:$AE,$AS14,$AJ:$AJ,CN$3)</f>
        <v>0</v>
      </c>
      <c r="CO14" s="18">
        <f>SUMIFS($AH:$AH,$AE:$AE,$AS14,$AJ:$AJ,CO$3)</f>
        <v>0</v>
      </c>
      <c r="CP14" s="18">
        <f>SUMIFS($AH:$AH,$AE:$AE,$AS14,$AJ:$AJ,CP$3)</f>
        <v>0</v>
      </c>
      <c r="CQ14" s="18">
        <f>SUMIFS($AH:$AH,$AE:$AE,$AS14,$AJ:$AJ,CQ$3)</f>
        <v>0</v>
      </c>
      <c r="CR14" s="18">
        <f>SUMIFS($AH:$AH,$AE:$AE,$AS14,$AJ:$AJ,CR$3)</f>
        <v>0</v>
      </c>
      <c r="CS14" s="18">
        <f>SUMIFS($AH:$AH,$AE:$AE,$AS14,$AJ:$AJ,CS$3)</f>
        <v>0</v>
      </c>
      <c r="CT14" s="18">
        <f>SUMIFS($AH:$AH,$AE:$AE,$AS14,$AJ:$AJ,CT$3)</f>
        <v>0</v>
      </c>
      <c r="CU14" s="18">
        <f>SUMIFS($AH:$AH,$AE:$AE,$AS14,$AJ:$AJ,CU$3)</f>
        <v>0</v>
      </c>
      <c r="CV14" s="18">
        <f>SUMIFS($AH:$AH,$AE:$AE,$AS14,$AJ:$AJ,CV$3)</f>
        <v>0</v>
      </c>
      <c r="CW14" s="18">
        <f>SUMIFS($AH:$AH,$AE:$AE,$AS14,$AJ:$AJ,CW$3)</f>
        <v>0</v>
      </c>
      <c r="CX14" s="18"/>
      <c r="CY14" s="18"/>
      <c r="CZ14" s="18"/>
      <c r="DA14" s="18"/>
      <c r="DB14" s="18"/>
      <c r="DD14" s="18">
        <f>SUMIFS($AI:$AI,$AE:$AE,$AS14,$AJ:$AJ,DD$3)</f>
        <v>0</v>
      </c>
      <c r="DE14" s="18">
        <f>SUMIFS($AI:$AI,$AE:$AE,$AS14,$AJ:$AJ,DE$3)</f>
        <v>0</v>
      </c>
      <c r="DF14" s="18">
        <f>SUMIFS($AI:$AI,$AE:$AE,$AS14,$AJ:$AJ,DF$3)</f>
        <v>0</v>
      </c>
      <c r="DG14" s="18">
        <f>SUMIFS($AI:$AI,$AE:$AE,$AS14,$AJ:$AJ,DG$3)</f>
        <v>0</v>
      </c>
      <c r="DH14" s="18">
        <f>SUMIFS($AI:$AI,$AE:$AE,$AS14,$AJ:$AJ,DH$3)</f>
        <v>0</v>
      </c>
      <c r="DI14" s="18">
        <f>SUMIFS($AI:$AI,$AE:$AE,$AS14,$AJ:$AJ,DI$3)</f>
        <v>0</v>
      </c>
      <c r="DJ14" s="18">
        <f>SUMIFS($AI:$AI,$AE:$AE,$AS14,$AJ:$AJ,DJ$3)</f>
        <v>0</v>
      </c>
      <c r="DK14" s="18">
        <f>SUMIFS($AI:$AI,$AE:$AE,$AS14,$AJ:$AJ,DK$3)</f>
        <v>0</v>
      </c>
      <c r="DL14" s="18">
        <f>SUMIFS($AI:$AI,$AE:$AE,$AS14,$AJ:$AJ,DL$3)</f>
        <v>0</v>
      </c>
      <c r="DM14" s="18">
        <f>SUMIFS($AI:$AI,$AE:$AE,$AS14,$AJ:$AJ,DM$3)</f>
        <v>0</v>
      </c>
      <c r="DN14" s="18">
        <f>SUMIFS($AI:$AI,$AE:$AE,$AS14,$AJ:$AJ,DN$3)</f>
        <v>0</v>
      </c>
      <c r="DO14" s="18">
        <f>SUMIFS($AI:$AI,$AE:$AE,$AS14,$AJ:$AJ,DO$3)</f>
        <v>0</v>
      </c>
      <c r="DP14" s="18">
        <f>SUMIFS($AI:$AI,$AE:$AE,$AS14,$AJ:$AJ,DP$3)</f>
        <v>0</v>
      </c>
      <c r="DQ14" s="18">
        <f>SUMIFS($AI:$AI,$AE:$AE,$AS14,$AJ:$AJ,DQ$3)</f>
        <v>0</v>
      </c>
      <c r="DR14" s="18">
        <f>SUMIFS($AI:$AI,$AE:$AE,$AS14,$AJ:$AJ,DR$3)</f>
        <v>0</v>
      </c>
      <c r="DS14" s="18">
        <f>SUMIFS($AI:$AI,$AE:$AE,$AS14,$AJ:$AJ,DS$3)</f>
        <v>0</v>
      </c>
      <c r="DT14" s="18">
        <f>SUMIFS($AI:$AI,$AE:$AE,$AS14,$AJ:$AJ,DT$3)</f>
        <v>0</v>
      </c>
      <c r="DU14" s="18">
        <f>SUMIFS($AI:$AI,$AE:$AE,$AS14,$AJ:$AJ,DU$3)</f>
        <v>0</v>
      </c>
      <c r="DV14" s="18">
        <f>SUMIFS($AI:$AI,$AE:$AE,$AS14,$AJ:$AJ,DV$3)</f>
        <v>0</v>
      </c>
      <c r="DW14" s="18">
        <f>SUMIFS($AI:$AI,$AE:$AE,$AS14,$AJ:$AJ,DW$3)</f>
        <v>0</v>
      </c>
      <c r="DX14" s="18">
        <f>SUMIFS($AI:$AI,$AE:$AE,$AS14,$AJ:$AJ,DX$3)</f>
        <v>0</v>
      </c>
      <c r="DY14" s="18">
        <f>SUMIFS($AI:$AI,$AE:$AE,$AS14,$AJ:$AJ,DY$3)</f>
        <v>0</v>
      </c>
      <c r="DZ14" s="18">
        <f>SUMIFS($AI:$AI,$AE:$AE,$AS14,$AJ:$AJ,DZ$3)</f>
        <v>0</v>
      </c>
      <c r="EA14" s="18">
        <f>SUMIFS($AI:$AI,$AE:$AE,$AS14,$AJ:$AJ,EA$3)</f>
        <v>0</v>
      </c>
      <c r="EB14" s="18">
        <f>SUMIFS($AI:$AI,$AE:$AE,$AS14,$AJ:$AJ,EB$3)</f>
        <v>0</v>
      </c>
      <c r="EC14" s="18"/>
      <c r="ED14" s="18"/>
      <c r="EE14" s="18"/>
      <c r="EF14" s="18"/>
      <c r="EG14" s="18"/>
      <c r="EH14" s="28"/>
      <c r="EI14" s="18">
        <f t="shared" si="7"/>
        <v>0</v>
      </c>
      <c r="EJ14" s="18">
        <f t="shared" si="8"/>
        <v>0</v>
      </c>
      <c r="EK14" s="18">
        <f t="shared" si="9"/>
        <v>0</v>
      </c>
    </row>
    <row r="15" spans="1:141" x14ac:dyDescent="0.25">
      <c r="A15" s="22"/>
      <c r="B15" s="22"/>
      <c r="C15" s="22"/>
      <c r="D15" s="22"/>
      <c r="E15" s="22"/>
      <c r="F15" s="22"/>
      <c r="G15" s="22"/>
      <c r="H15" s="22"/>
      <c r="I15" s="23"/>
      <c r="J15" s="22"/>
      <c r="K15" s="22"/>
      <c r="L15" s="22"/>
      <c r="M15" s="22"/>
      <c r="N15" s="24" t="s">
        <v>84</v>
      </c>
      <c r="O15" t="s">
        <v>84</v>
      </c>
      <c r="P15" t="s">
        <v>84</v>
      </c>
      <c r="Q15" t="str">
        <f t="shared" si="1"/>
        <v/>
      </c>
      <c r="AD15" s="17" t="s">
        <v>51</v>
      </c>
      <c r="AE15" t="str">
        <f t="shared" si="3"/>
        <v>050BMG0170</v>
      </c>
      <c r="AF15" t="str">
        <f t="shared" si="4"/>
        <v>D</v>
      </c>
      <c r="AG15" s="18">
        <f>SUMIFS($N:$N,$O:$O,"plano",$P:$P,$AD15)/SUMIF(M:M,AE15,N:N)</f>
        <v>0</v>
      </c>
      <c r="AH15" s="18">
        <f>SUMIFS($N:$N,$O:$O,"ondulado",$P:$P,$AD15)/SUMIF(M:M,AE15,N:N)</f>
        <v>1</v>
      </c>
      <c r="AI15" s="18">
        <f>SUMIFS($N:$N,$O:$O,"montanhoso",$P:$P,$AD15)/SUMIF(M:M,AE15,N:N)</f>
        <v>0</v>
      </c>
      <c r="AJ15" s="19">
        <f>INDEX(V:V,MATCH($AF15,$T:$T,0))</f>
        <v>2049</v>
      </c>
      <c r="AK15" s="19">
        <f>INDEX(W:W,MATCH($AF15,$T:$T,0))</f>
        <v>2061</v>
      </c>
      <c r="AL15" s="19">
        <f>INDEX(X:X,MATCH($AF15,$T:$T,0))</f>
        <v>9999</v>
      </c>
      <c r="AM15" s="19">
        <f>INDEX(Y:Y,MATCH($AF15,$T:$T,0))</f>
        <v>9999</v>
      </c>
      <c r="AN15" s="19">
        <f>INDEX(Z:Z,MATCH($AF15,$T:$T,0))</f>
        <v>9999</v>
      </c>
      <c r="AO15" s="19">
        <f>INDEX(AA:AA,MATCH($AF15,$T:$T,0))</f>
        <v>9999</v>
      </c>
      <c r="AP15" s="19">
        <f>INDEX(AB:AB,MATCH($AF15,$T:$T,0))</f>
        <v>9999</v>
      </c>
      <c r="AQ15" s="7"/>
      <c r="AR15" s="27">
        <v>31.199999999999989</v>
      </c>
      <c r="AS15" s="17" t="s">
        <v>68</v>
      </c>
      <c r="AT15" s="18">
        <f>SUMIFS($AG:$AG,$AE:$AE,$AS15,$AJ:$AJ,AT$3)</f>
        <v>0</v>
      </c>
      <c r="AU15" s="18">
        <f>SUMIFS($AG:$AG,$AE:$AE,$AS15,$AJ:$AJ,AU$3)</f>
        <v>0</v>
      </c>
      <c r="AV15" s="18">
        <f>SUMIFS($AG:$AG,$AE:$AE,$AS15,$AJ:$AJ,AV$3)</f>
        <v>0</v>
      </c>
      <c r="AW15" s="18">
        <f>SUMIFS($AG:$AG,$AE:$AE,$AS15,$AJ:$AJ,AW$3)</f>
        <v>0</v>
      </c>
      <c r="AX15" s="18">
        <f>SUMIFS($AG:$AG,$AE:$AE,$AS15,$AJ:$AJ,AX$3)</f>
        <v>0</v>
      </c>
      <c r="AY15" s="18">
        <f>SUMIFS($AG:$AG,$AE:$AE,$AS15,$AJ:$AJ,AY$3)</f>
        <v>0</v>
      </c>
      <c r="AZ15" s="18">
        <f>SUMIFS($AG:$AG,$AE:$AE,$AS15,$AJ:$AJ,AZ$3)</f>
        <v>0</v>
      </c>
      <c r="BA15" s="18">
        <f>SUMIFS($AG:$AG,$AE:$AE,$AS15,$AJ:$AJ,BA$3)</f>
        <v>0</v>
      </c>
      <c r="BB15" s="18">
        <f>SUMIFS($AG:$AG,$AE:$AE,$AS15,$AJ:$AJ,BB$3)</f>
        <v>0</v>
      </c>
      <c r="BC15" s="18">
        <f>SUMIFS($AG:$AG,$AE:$AE,$AS15,$AJ:$AJ,BC$3)</f>
        <v>0</v>
      </c>
      <c r="BD15" s="18">
        <f>SUMIFS($AG:$AG,$AE:$AE,$AS15,$AJ:$AJ,BD$3)</f>
        <v>0</v>
      </c>
      <c r="BE15" s="18">
        <f>SUMIFS($AG:$AG,$AE:$AE,$AS15,$AJ:$AJ,BE$3)</f>
        <v>0</v>
      </c>
      <c r="BF15" s="18">
        <f>SUMIFS($AG:$AG,$AE:$AE,$AS15,$AJ:$AJ,BF$3)</f>
        <v>0</v>
      </c>
      <c r="BG15" s="18">
        <f>SUMIFS($AG:$AG,$AE:$AE,$AS15,$AJ:$AJ,BG$3)</f>
        <v>0</v>
      </c>
      <c r="BH15" s="18">
        <f>SUMIFS($AG:$AG,$AE:$AE,$AS15,$AJ:$AJ,BH$3)</f>
        <v>0</v>
      </c>
      <c r="BI15" s="18">
        <f>SUMIFS($AG:$AG,$AE:$AE,$AS15,$AJ:$AJ,BI$3)</f>
        <v>0</v>
      </c>
      <c r="BJ15" s="18">
        <f>SUMIFS($AG:$AG,$AE:$AE,$AS15,$AJ:$AJ,BJ$3)</f>
        <v>0</v>
      </c>
      <c r="BK15" s="18">
        <f>SUMIFS($AG:$AG,$AE:$AE,$AS15,$AJ:$AJ,BK$3)</f>
        <v>0</v>
      </c>
      <c r="BL15" s="18">
        <f>SUMIFS($AG:$AG,$AE:$AE,$AS15,$AJ:$AJ,BL$3)</f>
        <v>0</v>
      </c>
      <c r="BM15" s="18">
        <f>SUMIFS($AG:$AG,$AE:$AE,$AS15,$AJ:$AJ,BM$3)</f>
        <v>0</v>
      </c>
      <c r="BN15" s="18">
        <f>SUMIFS($AG:$AG,$AE:$AE,$AS15,$AJ:$AJ,BN$3)</f>
        <v>0</v>
      </c>
      <c r="BO15" s="18">
        <f>SUMIFS($AG:$AG,$AE:$AE,$AS15,$AJ:$AJ,BO$3)</f>
        <v>0</v>
      </c>
      <c r="BP15" s="18">
        <f>SUMIFS($AG:$AG,$AE:$AE,$AS15,$AJ:$AJ,BP$3)</f>
        <v>0</v>
      </c>
      <c r="BQ15" s="18">
        <f>SUMIFS($AG:$AG,$AE:$AE,$AS15,$AJ:$AJ,BQ$3)</f>
        <v>0</v>
      </c>
      <c r="BR15" s="18">
        <f>SUMIFS($AG:$AG,$AE:$AE,$AS15,$AJ:$AJ,BR$3)</f>
        <v>0</v>
      </c>
      <c r="BS15" s="18"/>
      <c r="BT15" s="18"/>
      <c r="BU15" s="18"/>
      <c r="BV15" s="18"/>
      <c r="BW15" s="18"/>
      <c r="BX15" s="28"/>
      <c r="BY15" s="18">
        <f>SUMIFS($AH:$AH,$AE:$AE,$AS15,$AJ:$AJ,BY$3)</f>
        <v>0</v>
      </c>
      <c r="BZ15" s="18">
        <f>SUMIFS($AH:$AH,$AE:$AE,$AS15,$AJ:$AJ,BZ$3)</f>
        <v>0</v>
      </c>
      <c r="CA15" s="18">
        <f>SUMIFS($AH:$AH,$AE:$AE,$AS15,$AJ:$AJ,CA$3)</f>
        <v>0</v>
      </c>
      <c r="CB15" s="18">
        <f>SUMIFS($AH:$AH,$AE:$AE,$AS15,$AJ:$AJ,CB$3)</f>
        <v>0</v>
      </c>
      <c r="CC15" s="18">
        <f>SUMIFS($AH:$AH,$AE:$AE,$AS15,$AJ:$AJ,CC$3)</f>
        <v>0</v>
      </c>
      <c r="CD15" s="18">
        <f>SUMIFS($AH:$AH,$AE:$AE,$AS15,$AJ:$AJ,CD$3)</f>
        <v>0</v>
      </c>
      <c r="CE15" s="18">
        <f>SUMIFS($AH:$AH,$AE:$AE,$AS15,$AJ:$AJ,CE$3)</f>
        <v>0</v>
      </c>
      <c r="CF15" s="18">
        <f>SUMIFS($AH:$AH,$AE:$AE,$AS15,$AJ:$AJ,CF$3)</f>
        <v>0</v>
      </c>
      <c r="CG15" s="18">
        <f>SUMIFS($AH:$AH,$AE:$AE,$AS15,$AJ:$AJ,CG$3)</f>
        <v>0</v>
      </c>
      <c r="CH15" s="18">
        <f>SUMIFS($AH:$AH,$AE:$AE,$AS15,$AJ:$AJ,CH$3)</f>
        <v>0</v>
      </c>
      <c r="CI15" s="18">
        <f>SUMIFS($AH:$AH,$AE:$AE,$AS15,$AJ:$AJ,CI$3)</f>
        <v>0</v>
      </c>
      <c r="CJ15" s="18">
        <f>SUMIFS($AH:$AH,$AE:$AE,$AS15,$AJ:$AJ,CJ$3)</f>
        <v>0</v>
      </c>
      <c r="CK15" s="18">
        <f>SUMIFS($AH:$AH,$AE:$AE,$AS15,$AJ:$AJ,CK$3)</f>
        <v>0</v>
      </c>
      <c r="CL15" s="18">
        <f>SUMIFS($AH:$AH,$AE:$AE,$AS15,$AJ:$AJ,CL$3)</f>
        <v>0</v>
      </c>
      <c r="CM15" s="18">
        <f>SUMIFS($AH:$AH,$AE:$AE,$AS15,$AJ:$AJ,CM$3)</f>
        <v>0</v>
      </c>
      <c r="CN15" s="18">
        <f>SUMIFS($AH:$AH,$AE:$AE,$AS15,$AJ:$AJ,CN$3)</f>
        <v>0</v>
      </c>
      <c r="CO15" s="18">
        <f>SUMIFS($AH:$AH,$AE:$AE,$AS15,$AJ:$AJ,CO$3)</f>
        <v>0</v>
      </c>
      <c r="CP15" s="18">
        <f>SUMIFS($AH:$AH,$AE:$AE,$AS15,$AJ:$AJ,CP$3)</f>
        <v>0</v>
      </c>
      <c r="CQ15" s="18">
        <f>SUMIFS($AH:$AH,$AE:$AE,$AS15,$AJ:$AJ,CQ$3)</f>
        <v>0</v>
      </c>
      <c r="CR15" s="18">
        <f>SUMIFS($AH:$AH,$AE:$AE,$AS15,$AJ:$AJ,CR$3)</f>
        <v>0</v>
      </c>
      <c r="CS15" s="18">
        <f>SUMIFS($AH:$AH,$AE:$AE,$AS15,$AJ:$AJ,CS$3)</f>
        <v>0</v>
      </c>
      <c r="CT15" s="18">
        <f>SUMIFS($AH:$AH,$AE:$AE,$AS15,$AJ:$AJ,CT$3)</f>
        <v>0</v>
      </c>
      <c r="CU15" s="18">
        <f>SUMIFS($AH:$AH,$AE:$AE,$AS15,$AJ:$AJ,CU$3)</f>
        <v>0</v>
      </c>
      <c r="CV15" s="18">
        <f>SUMIFS($AH:$AH,$AE:$AE,$AS15,$AJ:$AJ,CV$3)</f>
        <v>0</v>
      </c>
      <c r="CW15" s="18">
        <f>SUMIFS($AH:$AH,$AE:$AE,$AS15,$AJ:$AJ,CW$3)</f>
        <v>0</v>
      </c>
      <c r="CX15" s="18"/>
      <c r="CY15" s="18"/>
      <c r="CZ15" s="18"/>
      <c r="DA15" s="18"/>
      <c r="DB15" s="18"/>
      <c r="DD15" s="18">
        <f>SUMIFS($AI:$AI,$AE:$AE,$AS15,$AJ:$AJ,DD$3)</f>
        <v>0</v>
      </c>
      <c r="DE15" s="18">
        <f>SUMIFS($AI:$AI,$AE:$AE,$AS15,$AJ:$AJ,DE$3)</f>
        <v>0</v>
      </c>
      <c r="DF15" s="18">
        <f>SUMIFS($AI:$AI,$AE:$AE,$AS15,$AJ:$AJ,DF$3)</f>
        <v>0</v>
      </c>
      <c r="DG15" s="18">
        <f>SUMIFS($AI:$AI,$AE:$AE,$AS15,$AJ:$AJ,DG$3)</f>
        <v>0</v>
      </c>
      <c r="DH15" s="18">
        <f>SUMIFS($AI:$AI,$AE:$AE,$AS15,$AJ:$AJ,DH$3)</f>
        <v>0</v>
      </c>
      <c r="DI15" s="18">
        <f>SUMIFS($AI:$AI,$AE:$AE,$AS15,$AJ:$AJ,DI$3)</f>
        <v>0</v>
      </c>
      <c r="DJ15" s="18">
        <f>SUMIFS($AI:$AI,$AE:$AE,$AS15,$AJ:$AJ,DJ$3)</f>
        <v>0</v>
      </c>
      <c r="DK15" s="18">
        <f>SUMIFS($AI:$AI,$AE:$AE,$AS15,$AJ:$AJ,DK$3)</f>
        <v>0</v>
      </c>
      <c r="DL15" s="18">
        <f>SUMIFS($AI:$AI,$AE:$AE,$AS15,$AJ:$AJ,DL$3)</f>
        <v>0</v>
      </c>
      <c r="DM15" s="18">
        <f>SUMIFS($AI:$AI,$AE:$AE,$AS15,$AJ:$AJ,DM$3)</f>
        <v>0</v>
      </c>
      <c r="DN15" s="18">
        <f>SUMIFS($AI:$AI,$AE:$AE,$AS15,$AJ:$AJ,DN$3)</f>
        <v>0</v>
      </c>
      <c r="DO15" s="18">
        <f>SUMIFS($AI:$AI,$AE:$AE,$AS15,$AJ:$AJ,DO$3)</f>
        <v>0</v>
      </c>
      <c r="DP15" s="18">
        <f>SUMIFS($AI:$AI,$AE:$AE,$AS15,$AJ:$AJ,DP$3)</f>
        <v>0</v>
      </c>
      <c r="DQ15" s="18">
        <f>SUMIFS($AI:$AI,$AE:$AE,$AS15,$AJ:$AJ,DQ$3)</f>
        <v>0</v>
      </c>
      <c r="DR15" s="18">
        <f>SUMIFS($AI:$AI,$AE:$AE,$AS15,$AJ:$AJ,DR$3)</f>
        <v>0</v>
      </c>
      <c r="DS15" s="18">
        <f>SUMIFS($AI:$AI,$AE:$AE,$AS15,$AJ:$AJ,DS$3)</f>
        <v>0</v>
      </c>
      <c r="DT15" s="18">
        <f>SUMIFS($AI:$AI,$AE:$AE,$AS15,$AJ:$AJ,DT$3)</f>
        <v>0</v>
      </c>
      <c r="DU15" s="18">
        <f>SUMIFS($AI:$AI,$AE:$AE,$AS15,$AJ:$AJ,DU$3)</f>
        <v>0</v>
      </c>
      <c r="DV15" s="18">
        <f>SUMIFS($AI:$AI,$AE:$AE,$AS15,$AJ:$AJ,DV$3)</f>
        <v>0</v>
      </c>
      <c r="DW15" s="18">
        <f>SUMIFS($AI:$AI,$AE:$AE,$AS15,$AJ:$AJ,DW$3)</f>
        <v>0</v>
      </c>
      <c r="DX15" s="18">
        <f>SUMIFS($AI:$AI,$AE:$AE,$AS15,$AJ:$AJ,DX$3)</f>
        <v>0</v>
      </c>
      <c r="DY15" s="18">
        <f>SUMIFS($AI:$AI,$AE:$AE,$AS15,$AJ:$AJ,DY$3)</f>
        <v>0</v>
      </c>
      <c r="DZ15" s="18">
        <f>SUMIFS($AI:$AI,$AE:$AE,$AS15,$AJ:$AJ,DZ$3)</f>
        <v>0</v>
      </c>
      <c r="EA15" s="18">
        <f>SUMIFS($AI:$AI,$AE:$AE,$AS15,$AJ:$AJ,EA$3)</f>
        <v>0</v>
      </c>
      <c r="EB15" s="18">
        <f>SUMIFS($AI:$AI,$AE:$AE,$AS15,$AJ:$AJ,EB$3)</f>
        <v>0</v>
      </c>
      <c r="EC15" s="18"/>
      <c r="ED15" s="18"/>
      <c r="EE15" s="18"/>
      <c r="EF15" s="18"/>
      <c r="EG15" s="18"/>
      <c r="EH15" s="28"/>
      <c r="EI15" s="18">
        <f t="shared" si="7"/>
        <v>0</v>
      </c>
      <c r="EJ15" s="18">
        <f t="shared" si="8"/>
        <v>0</v>
      </c>
      <c r="EK15" s="18">
        <f t="shared" si="9"/>
        <v>0</v>
      </c>
    </row>
    <row r="16" spans="1:141" x14ac:dyDescent="0.25">
      <c r="A16" s="22" t="s">
        <v>18</v>
      </c>
      <c r="B16" s="22">
        <v>2013</v>
      </c>
      <c r="C16" s="22">
        <v>2064</v>
      </c>
      <c r="D16" s="22">
        <v>9999</v>
      </c>
      <c r="E16" s="22">
        <v>9999</v>
      </c>
      <c r="F16" s="22">
        <v>9999</v>
      </c>
      <c r="G16" s="22">
        <v>9999</v>
      </c>
      <c r="H16" s="22">
        <v>9999</v>
      </c>
      <c r="I16" s="23">
        <v>9999</v>
      </c>
      <c r="J16" s="22"/>
      <c r="K16" s="22"/>
      <c r="L16" s="22">
        <v>638199</v>
      </c>
      <c r="M16" s="22" t="s">
        <v>52</v>
      </c>
      <c r="N16" s="24">
        <v>20.326496902959391</v>
      </c>
      <c r="O16" t="s">
        <v>83</v>
      </c>
      <c r="P16" t="s">
        <v>29</v>
      </c>
      <c r="Q16" t="str">
        <f t="shared" si="1"/>
        <v>GO</v>
      </c>
      <c r="AD16" s="17" t="s">
        <v>53</v>
      </c>
      <c r="AE16" t="str">
        <f t="shared" si="3"/>
        <v>050BMG0190</v>
      </c>
      <c r="AF16" t="str">
        <f t="shared" si="4"/>
        <v>D</v>
      </c>
      <c r="AG16" s="18">
        <f>SUMIFS($N:$N,$O:$O,"plano",$P:$P,$AD16)/SUMIF(M:M,AE16,N:N)</f>
        <v>0</v>
      </c>
      <c r="AH16" s="18">
        <f>SUMIFS($N:$N,$O:$O,"ondulado",$P:$P,$AD16)/SUMIF(M:M,AE16,N:N)</f>
        <v>1</v>
      </c>
      <c r="AI16" s="18">
        <f>SUMIFS($N:$N,$O:$O,"montanhoso",$P:$P,$AD16)/SUMIF(M:M,AE16,N:N)</f>
        <v>0</v>
      </c>
      <c r="AJ16" s="19">
        <f>INDEX(V:V,MATCH($AF16,$T:$T,0))</f>
        <v>2049</v>
      </c>
      <c r="AK16" s="19">
        <f>INDEX(W:W,MATCH($AF16,$T:$T,0))</f>
        <v>2061</v>
      </c>
      <c r="AL16" s="19">
        <f>INDEX(X:X,MATCH($AF16,$T:$T,0))</f>
        <v>9999</v>
      </c>
      <c r="AM16" s="19">
        <f>INDEX(Y:Y,MATCH($AF16,$T:$T,0))</f>
        <v>9999</v>
      </c>
      <c r="AN16" s="19">
        <f>INDEX(Z:Z,MATCH($AF16,$T:$T,0))</f>
        <v>9999</v>
      </c>
      <c r="AO16" s="19">
        <f>INDEX(AA:AA,MATCH($AF16,$T:$T,0))</f>
        <v>9999</v>
      </c>
      <c r="AP16" s="19">
        <f>INDEX(AB:AB,MATCH($AF16,$T:$T,0))</f>
        <v>9999</v>
      </c>
      <c r="AQ16" s="7"/>
      <c r="AR16" s="27">
        <v>2.5</v>
      </c>
      <c r="AS16" s="17" t="s">
        <v>69</v>
      </c>
      <c r="AT16" s="18">
        <f>SUMIFS($AG:$AG,$AE:$AE,$AS16,$AJ:$AJ,AT$3)</f>
        <v>0</v>
      </c>
      <c r="AU16" s="18">
        <f>SUMIFS($AG:$AG,$AE:$AE,$AS16,$AJ:$AJ,AU$3)</f>
        <v>0</v>
      </c>
      <c r="AV16" s="18">
        <f>SUMIFS($AG:$AG,$AE:$AE,$AS16,$AJ:$AJ,AV$3)</f>
        <v>0</v>
      </c>
      <c r="AW16" s="18">
        <f>SUMIFS($AG:$AG,$AE:$AE,$AS16,$AJ:$AJ,AW$3)</f>
        <v>0</v>
      </c>
      <c r="AX16" s="18">
        <f>SUMIFS($AG:$AG,$AE:$AE,$AS16,$AJ:$AJ,AX$3)</f>
        <v>0</v>
      </c>
      <c r="AY16" s="18">
        <f>SUMIFS($AG:$AG,$AE:$AE,$AS16,$AJ:$AJ,AY$3)</f>
        <v>0</v>
      </c>
      <c r="AZ16" s="18">
        <f>SUMIFS($AG:$AG,$AE:$AE,$AS16,$AJ:$AJ,AZ$3)</f>
        <v>0</v>
      </c>
      <c r="BA16" s="18">
        <f>SUMIFS($AG:$AG,$AE:$AE,$AS16,$AJ:$AJ,BA$3)</f>
        <v>0</v>
      </c>
      <c r="BB16" s="18">
        <f>SUMIFS($AG:$AG,$AE:$AE,$AS16,$AJ:$AJ,BB$3)</f>
        <v>0</v>
      </c>
      <c r="BC16" s="18">
        <f>SUMIFS($AG:$AG,$AE:$AE,$AS16,$AJ:$AJ,BC$3)</f>
        <v>0</v>
      </c>
      <c r="BD16" s="18">
        <f>SUMIFS($AG:$AG,$AE:$AE,$AS16,$AJ:$AJ,BD$3)</f>
        <v>0</v>
      </c>
      <c r="BE16" s="18">
        <f>SUMIFS($AG:$AG,$AE:$AE,$AS16,$AJ:$AJ,BE$3)</f>
        <v>0</v>
      </c>
      <c r="BF16" s="18">
        <f>SUMIFS($AG:$AG,$AE:$AE,$AS16,$AJ:$AJ,BF$3)</f>
        <v>0</v>
      </c>
      <c r="BG16" s="18">
        <f>SUMIFS($AG:$AG,$AE:$AE,$AS16,$AJ:$AJ,BG$3)</f>
        <v>0</v>
      </c>
      <c r="BH16" s="18">
        <f>SUMIFS($AG:$AG,$AE:$AE,$AS16,$AJ:$AJ,BH$3)</f>
        <v>0</v>
      </c>
      <c r="BI16" s="18">
        <f>SUMIFS($AG:$AG,$AE:$AE,$AS16,$AJ:$AJ,BI$3)</f>
        <v>0</v>
      </c>
      <c r="BJ16" s="18">
        <f>SUMIFS($AG:$AG,$AE:$AE,$AS16,$AJ:$AJ,BJ$3)</f>
        <v>0</v>
      </c>
      <c r="BK16" s="18">
        <f>SUMIFS($AG:$AG,$AE:$AE,$AS16,$AJ:$AJ,BK$3)</f>
        <v>0</v>
      </c>
      <c r="BL16" s="18">
        <f>SUMIFS($AG:$AG,$AE:$AE,$AS16,$AJ:$AJ,BL$3)</f>
        <v>0</v>
      </c>
      <c r="BM16" s="18">
        <f>SUMIFS($AG:$AG,$AE:$AE,$AS16,$AJ:$AJ,BM$3)</f>
        <v>0</v>
      </c>
      <c r="BN16" s="18">
        <f>SUMIFS($AG:$AG,$AE:$AE,$AS16,$AJ:$AJ,BN$3)</f>
        <v>0</v>
      </c>
      <c r="BO16" s="18">
        <f>SUMIFS($AG:$AG,$AE:$AE,$AS16,$AJ:$AJ,BO$3)</f>
        <v>0</v>
      </c>
      <c r="BP16" s="18">
        <f>SUMIFS($AG:$AG,$AE:$AE,$AS16,$AJ:$AJ,BP$3)</f>
        <v>0</v>
      </c>
      <c r="BQ16" s="18">
        <f>SUMIFS($AG:$AG,$AE:$AE,$AS16,$AJ:$AJ,BQ$3)</f>
        <v>0</v>
      </c>
      <c r="BR16" s="18">
        <f>SUMIFS($AG:$AG,$AE:$AE,$AS16,$AJ:$AJ,BR$3)</f>
        <v>0</v>
      </c>
      <c r="BS16" s="18"/>
      <c r="BT16" s="18"/>
      <c r="BU16" s="18"/>
      <c r="BV16" s="18"/>
      <c r="BW16" s="18"/>
      <c r="BX16" s="28"/>
      <c r="BY16" s="18">
        <f>SUMIFS($AH:$AH,$AE:$AE,$AS16,$AJ:$AJ,BY$3)</f>
        <v>0</v>
      </c>
      <c r="BZ16" s="18">
        <f>SUMIFS($AH:$AH,$AE:$AE,$AS16,$AJ:$AJ,BZ$3)</f>
        <v>0</v>
      </c>
      <c r="CA16" s="18">
        <f>SUMIFS($AH:$AH,$AE:$AE,$AS16,$AJ:$AJ,CA$3)</f>
        <v>0</v>
      </c>
      <c r="CB16" s="18">
        <f>SUMIFS($AH:$AH,$AE:$AE,$AS16,$AJ:$AJ,CB$3)</f>
        <v>0</v>
      </c>
      <c r="CC16" s="18">
        <f>SUMIFS($AH:$AH,$AE:$AE,$AS16,$AJ:$AJ,CC$3)</f>
        <v>0</v>
      </c>
      <c r="CD16" s="18">
        <f>SUMIFS($AH:$AH,$AE:$AE,$AS16,$AJ:$AJ,CD$3)</f>
        <v>0</v>
      </c>
      <c r="CE16" s="18">
        <f>SUMIFS($AH:$AH,$AE:$AE,$AS16,$AJ:$AJ,CE$3)</f>
        <v>0</v>
      </c>
      <c r="CF16" s="18">
        <f>SUMIFS($AH:$AH,$AE:$AE,$AS16,$AJ:$AJ,CF$3)</f>
        <v>0</v>
      </c>
      <c r="CG16" s="18">
        <f>SUMIFS($AH:$AH,$AE:$AE,$AS16,$AJ:$AJ,CG$3)</f>
        <v>0</v>
      </c>
      <c r="CH16" s="18">
        <f>SUMIFS($AH:$AH,$AE:$AE,$AS16,$AJ:$AJ,CH$3)</f>
        <v>0</v>
      </c>
      <c r="CI16" s="18">
        <f>SUMIFS($AH:$AH,$AE:$AE,$AS16,$AJ:$AJ,CI$3)</f>
        <v>0</v>
      </c>
      <c r="CJ16" s="18">
        <f>SUMIFS($AH:$AH,$AE:$AE,$AS16,$AJ:$AJ,CJ$3)</f>
        <v>0</v>
      </c>
      <c r="CK16" s="18">
        <f>SUMIFS($AH:$AH,$AE:$AE,$AS16,$AJ:$AJ,CK$3)</f>
        <v>0</v>
      </c>
      <c r="CL16" s="18">
        <f>SUMIFS($AH:$AH,$AE:$AE,$AS16,$AJ:$AJ,CL$3)</f>
        <v>0</v>
      </c>
      <c r="CM16" s="18">
        <f>SUMIFS($AH:$AH,$AE:$AE,$AS16,$AJ:$AJ,CM$3)</f>
        <v>0</v>
      </c>
      <c r="CN16" s="18">
        <f>SUMIFS($AH:$AH,$AE:$AE,$AS16,$AJ:$AJ,CN$3)</f>
        <v>0</v>
      </c>
      <c r="CO16" s="18">
        <f>SUMIFS($AH:$AH,$AE:$AE,$AS16,$AJ:$AJ,CO$3)</f>
        <v>0</v>
      </c>
      <c r="CP16" s="18">
        <f>SUMIFS($AH:$AH,$AE:$AE,$AS16,$AJ:$AJ,CP$3)</f>
        <v>0</v>
      </c>
      <c r="CQ16" s="18">
        <f>SUMIFS($AH:$AH,$AE:$AE,$AS16,$AJ:$AJ,CQ$3)</f>
        <v>0</v>
      </c>
      <c r="CR16" s="18">
        <f>SUMIFS($AH:$AH,$AE:$AE,$AS16,$AJ:$AJ,CR$3)</f>
        <v>0</v>
      </c>
      <c r="CS16" s="18">
        <f>SUMIFS($AH:$AH,$AE:$AE,$AS16,$AJ:$AJ,CS$3)</f>
        <v>0</v>
      </c>
      <c r="CT16" s="18">
        <f>SUMIFS($AH:$AH,$AE:$AE,$AS16,$AJ:$AJ,CT$3)</f>
        <v>0</v>
      </c>
      <c r="CU16" s="18">
        <f>SUMIFS($AH:$AH,$AE:$AE,$AS16,$AJ:$AJ,CU$3)</f>
        <v>0</v>
      </c>
      <c r="CV16" s="18">
        <f>SUMIFS($AH:$AH,$AE:$AE,$AS16,$AJ:$AJ,CV$3)</f>
        <v>0</v>
      </c>
      <c r="CW16" s="18">
        <f>SUMIFS($AH:$AH,$AE:$AE,$AS16,$AJ:$AJ,CW$3)</f>
        <v>0</v>
      </c>
      <c r="CX16" s="18"/>
      <c r="CY16" s="18"/>
      <c r="CZ16" s="18"/>
      <c r="DA16" s="18"/>
      <c r="DB16" s="18"/>
      <c r="DD16" s="18">
        <f>SUMIFS($AI:$AI,$AE:$AE,$AS16,$AJ:$AJ,DD$3)</f>
        <v>0</v>
      </c>
      <c r="DE16" s="18">
        <f>SUMIFS($AI:$AI,$AE:$AE,$AS16,$AJ:$AJ,DE$3)</f>
        <v>0</v>
      </c>
      <c r="DF16" s="18">
        <f>SUMIFS($AI:$AI,$AE:$AE,$AS16,$AJ:$AJ,DF$3)</f>
        <v>0</v>
      </c>
      <c r="DG16" s="18">
        <f>SUMIFS($AI:$AI,$AE:$AE,$AS16,$AJ:$AJ,DG$3)</f>
        <v>0</v>
      </c>
      <c r="DH16" s="18">
        <f>SUMIFS($AI:$AI,$AE:$AE,$AS16,$AJ:$AJ,DH$3)</f>
        <v>0</v>
      </c>
      <c r="DI16" s="18">
        <f>SUMIFS($AI:$AI,$AE:$AE,$AS16,$AJ:$AJ,DI$3)</f>
        <v>0</v>
      </c>
      <c r="DJ16" s="18">
        <f>SUMIFS($AI:$AI,$AE:$AE,$AS16,$AJ:$AJ,DJ$3)</f>
        <v>0</v>
      </c>
      <c r="DK16" s="18">
        <f>SUMIFS($AI:$AI,$AE:$AE,$AS16,$AJ:$AJ,DK$3)</f>
        <v>0</v>
      </c>
      <c r="DL16" s="18">
        <f>SUMIFS($AI:$AI,$AE:$AE,$AS16,$AJ:$AJ,DL$3)</f>
        <v>0</v>
      </c>
      <c r="DM16" s="18">
        <f>SUMIFS($AI:$AI,$AE:$AE,$AS16,$AJ:$AJ,DM$3)</f>
        <v>0</v>
      </c>
      <c r="DN16" s="18">
        <f>SUMIFS($AI:$AI,$AE:$AE,$AS16,$AJ:$AJ,DN$3)</f>
        <v>0</v>
      </c>
      <c r="DO16" s="18">
        <f>SUMIFS($AI:$AI,$AE:$AE,$AS16,$AJ:$AJ,DO$3)</f>
        <v>0</v>
      </c>
      <c r="DP16" s="18">
        <f>SUMIFS($AI:$AI,$AE:$AE,$AS16,$AJ:$AJ,DP$3)</f>
        <v>0</v>
      </c>
      <c r="DQ16" s="18">
        <f>SUMIFS($AI:$AI,$AE:$AE,$AS16,$AJ:$AJ,DQ$3)</f>
        <v>0</v>
      </c>
      <c r="DR16" s="18">
        <f>SUMIFS($AI:$AI,$AE:$AE,$AS16,$AJ:$AJ,DR$3)</f>
        <v>0</v>
      </c>
      <c r="DS16" s="18">
        <f>SUMIFS($AI:$AI,$AE:$AE,$AS16,$AJ:$AJ,DS$3)</f>
        <v>0</v>
      </c>
      <c r="DT16" s="18">
        <f>SUMIFS($AI:$AI,$AE:$AE,$AS16,$AJ:$AJ,DT$3)</f>
        <v>0</v>
      </c>
      <c r="DU16" s="18">
        <f>SUMIFS($AI:$AI,$AE:$AE,$AS16,$AJ:$AJ,DU$3)</f>
        <v>0</v>
      </c>
      <c r="DV16" s="18">
        <f>SUMIFS($AI:$AI,$AE:$AE,$AS16,$AJ:$AJ,DV$3)</f>
        <v>0</v>
      </c>
      <c r="DW16" s="18">
        <f>SUMIFS($AI:$AI,$AE:$AE,$AS16,$AJ:$AJ,DW$3)</f>
        <v>0</v>
      </c>
      <c r="DX16" s="18">
        <f>SUMIFS($AI:$AI,$AE:$AE,$AS16,$AJ:$AJ,DX$3)</f>
        <v>0</v>
      </c>
      <c r="DY16" s="18">
        <f>SUMIFS($AI:$AI,$AE:$AE,$AS16,$AJ:$AJ,DY$3)</f>
        <v>0</v>
      </c>
      <c r="DZ16" s="18">
        <f>SUMIFS($AI:$AI,$AE:$AE,$AS16,$AJ:$AJ,DZ$3)</f>
        <v>0</v>
      </c>
      <c r="EA16" s="18">
        <f>SUMIFS($AI:$AI,$AE:$AE,$AS16,$AJ:$AJ,EA$3)</f>
        <v>0</v>
      </c>
      <c r="EB16" s="18">
        <f>SUMIFS($AI:$AI,$AE:$AE,$AS16,$AJ:$AJ,EB$3)</f>
        <v>0</v>
      </c>
      <c r="EC16" s="18"/>
      <c r="ED16" s="18"/>
      <c r="EE16" s="18"/>
      <c r="EF16" s="18"/>
      <c r="EG16" s="18"/>
      <c r="EH16" s="28"/>
      <c r="EI16" s="18">
        <f t="shared" si="7"/>
        <v>0</v>
      </c>
      <c r="EJ16" s="18">
        <f t="shared" si="8"/>
        <v>0</v>
      </c>
      <c r="EK16" s="18">
        <f t="shared" si="9"/>
        <v>0</v>
      </c>
    </row>
    <row r="17" spans="1:141" x14ac:dyDescent="0.25">
      <c r="A17" s="22"/>
      <c r="B17" s="22"/>
      <c r="C17" s="22"/>
      <c r="D17" s="22"/>
      <c r="E17" s="22"/>
      <c r="F17" s="22"/>
      <c r="G17" s="22"/>
      <c r="H17" s="22"/>
      <c r="I17" s="23"/>
      <c r="J17" s="22"/>
      <c r="K17" s="22"/>
      <c r="L17" s="22"/>
      <c r="M17" s="22"/>
      <c r="N17" s="24" t="s">
        <v>84</v>
      </c>
      <c r="O17" t="s">
        <v>84</v>
      </c>
      <c r="P17" t="s">
        <v>84</v>
      </c>
      <c r="Q17" t="str">
        <f t="shared" si="1"/>
        <v/>
      </c>
      <c r="AD17" s="17" t="s">
        <v>54</v>
      </c>
      <c r="AE17" t="str">
        <f t="shared" si="3"/>
        <v>050BMG0210</v>
      </c>
      <c r="AF17" t="str">
        <f t="shared" si="4"/>
        <v>E</v>
      </c>
      <c r="AG17" s="18">
        <f>SUMIFS($N:$N,$O:$O,"plano",$P:$P,$AD17)/SUMIF(M:M,AE17,N:N)</f>
        <v>0</v>
      </c>
      <c r="AH17" s="18">
        <f>SUMIFS($N:$N,$O:$O,"ondulado",$P:$P,$AD17)/SUMIF(M:M,AE17,N:N)</f>
        <v>1</v>
      </c>
      <c r="AI17" s="18">
        <f>SUMIFS($N:$N,$O:$O,"montanhoso",$P:$P,$AD17)/SUMIF(M:M,AE17,N:N)</f>
        <v>0</v>
      </c>
      <c r="AJ17" s="19">
        <f>INDEX(V:V,MATCH($AF17,$T:$T,0))</f>
        <v>2034</v>
      </c>
      <c r="AK17" s="19">
        <f>INDEX(W:W,MATCH($AF17,$T:$T,0))</f>
        <v>2046</v>
      </c>
      <c r="AL17" s="19">
        <f>INDEX(X:X,MATCH($AF17,$T:$T,0))</f>
        <v>9999</v>
      </c>
      <c r="AM17" s="19">
        <f>INDEX(Y:Y,MATCH($AF17,$T:$T,0))</f>
        <v>9999</v>
      </c>
      <c r="AN17" s="19">
        <f>INDEX(Z:Z,MATCH($AF17,$T:$T,0))</f>
        <v>9999</v>
      </c>
      <c r="AO17" s="19">
        <f>INDEX(AA:AA,MATCH($AF17,$T:$T,0))</f>
        <v>9999</v>
      </c>
      <c r="AP17" s="19">
        <f>INDEX(AB:AB,MATCH($AF17,$T:$T,0))</f>
        <v>9999</v>
      </c>
      <c r="AQ17" s="7"/>
      <c r="AR17" s="27">
        <v>22</v>
      </c>
      <c r="AS17" s="17" t="s">
        <v>27</v>
      </c>
      <c r="AT17" s="18">
        <f>SUMIFS($AG:$AG,$AE:$AE,$AS17,$AJ:$AJ,AT$3)</f>
        <v>0</v>
      </c>
      <c r="AU17" s="18">
        <f>SUMIFS($AG:$AG,$AE:$AE,$AS17,$AJ:$AJ,AU$3)</f>
        <v>0</v>
      </c>
      <c r="AV17" s="18">
        <f>SUMIFS($AG:$AG,$AE:$AE,$AS17,$AJ:$AJ,AV$3)</f>
        <v>0</v>
      </c>
      <c r="AW17" s="18">
        <f>SUMIFS($AG:$AG,$AE:$AE,$AS17,$AJ:$AJ,AW$3)</f>
        <v>0</v>
      </c>
      <c r="AX17" s="18">
        <f>SUMIFS($AG:$AG,$AE:$AE,$AS17,$AJ:$AJ,AX$3)</f>
        <v>0</v>
      </c>
      <c r="AY17" s="18">
        <f>SUMIFS($AG:$AG,$AE:$AE,$AS17,$AJ:$AJ,AY$3)</f>
        <v>0</v>
      </c>
      <c r="AZ17" s="18">
        <f>SUMIFS($AG:$AG,$AE:$AE,$AS17,$AJ:$AJ,AZ$3)</f>
        <v>0</v>
      </c>
      <c r="BA17" s="18">
        <f>SUMIFS($AG:$AG,$AE:$AE,$AS17,$AJ:$AJ,BA$3)</f>
        <v>0</v>
      </c>
      <c r="BB17" s="18">
        <f>SUMIFS($AG:$AG,$AE:$AE,$AS17,$AJ:$AJ,BB$3)</f>
        <v>0</v>
      </c>
      <c r="BC17" s="18">
        <f>SUMIFS($AG:$AG,$AE:$AE,$AS17,$AJ:$AJ,BC$3)</f>
        <v>0</v>
      </c>
      <c r="BD17" s="18">
        <f>SUMIFS($AG:$AG,$AE:$AE,$AS17,$AJ:$AJ,BD$3)</f>
        <v>0</v>
      </c>
      <c r="BE17" s="18">
        <f>SUMIFS($AG:$AG,$AE:$AE,$AS17,$AJ:$AJ,BE$3)</f>
        <v>0</v>
      </c>
      <c r="BF17" s="18">
        <f>SUMIFS($AG:$AG,$AE:$AE,$AS17,$AJ:$AJ,BF$3)</f>
        <v>0</v>
      </c>
      <c r="BG17" s="18">
        <f>SUMIFS($AG:$AG,$AE:$AE,$AS17,$AJ:$AJ,BG$3)</f>
        <v>0</v>
      </c>
      <c r="BH17" s="18">
        <f>SUMIFS($AG:$AG,$AE:$AE,$AS17,$AJ:$AJ,BH$3)</f>
        <v>0</v>
      </c>
      <c r="BI17" s="18">
        <f>SUMIFS($AG:$AG,$AE:$AE,$AS17,$AJ:$AJ,BI$3)</f>
        <v>0</v>
      </c>
      <c r="BJ17" s="18">
        <f>SUMIFS($AG:$AG,$AE:$AE,$AS17,$AJ:$AJ,BJ$3)</f>
        <v>0</v>
      </c>
      <c r="BK17" s="18">
        <f>SUMIFS($AG:$AG,$AE:$AE,$AS17,$AJ:$AJ,BK$3)</f>
        <v>0</v>
      </c>
      <c r="BL17" s="18">
        <f>SUMIFS($AG:$AG,$AE:$AE,$AS17,$AJ:$AJ,BL$3)</f>
        <v>0</v>
      </c>
      <c r="BM17" s="18">
        <f>SUMIFS($AG:$AG,$AE:$AE,$AS17,$AJ:$AJ,BM$3)</f>
        <v>0</v>
      </c>
      <c r="BN17" s="18">
        <f>SUMIFS($AG:$AG,$AE:$AE,$AS17,$AJ:$AJ,BN$3)</f>
        <v>0</v>
      </c>
      <c r="BO17" s="18">
        <f>SUMIFS($AG:$AG,$AE:$AE,$AS17,$AJ:$AJ,BO$3)</f>
        <v>0</v>
      </c>
      <c r="BP17" s="18">
        <f>SUMIFS($AG:$AG,$AE:$AE,$AS17,$AJ:$AJ,BP$3)</f>
        <v>0</v>
      </c>
      <c r="BQ17" s="18">
        <f>SUMIFS($AG:$AG,$AE:$AE,$AS17,$AJ:$AJ,BQ$3)</f>
        <v>0</v>
      </c>
      <c r="BR17" s="18">
        <f>SUMIFS($AG:$AG,$AE:$AE,$AS17,$AJ:$AJ,BR$3)</f>
        <v>0</v>
      </c>
      <c r="BS17" s="18"/>
      <c r="BT17" s="18"/>
      <c r="BU17" s="18"/>
      <c r="BV17" s="18"/>
      <c r="BW17" s="18"/>
      <c r="BX17" s="28"/>
      <c r="BY17" s="18">
        <f>SUMIFS($AH:$AH,$AE:$AE,$AS17,$AJ:$AJ,BY$3)</f>
        <v>0</v>
      </c>
      <c r="BZ17" s="18">
        <f>SUMIFS($AH:$AH,$AE:$AE,$AS17,$AJ:$AJ,BZ$3)</f>
        <v>0</v>
      </c>
      <c r="CA17" s="18">
        <f>SUMIFS($AH:$AH,$AE:$AE,$AS17,$AJ:$AJ,CA$3)</f>
        <v>0</v>
      </c>
      <c r="CB17" s="18">
        <f>SUMIFS($AH:$AH,$AE:$AE,$AS17,$AJ:$AJ,CB$3)</f>
        <v>0</v>
      </c>
      <c r="CC17" s="18">
        <f>SUMIFS($AH:$AH,$AE:$AE,$AS17,$AJ:$AJ,CC$3)</f>
        <v>0</v>
      </c>
      <c r="CD17" s="18">
        <f>SUMIFS($AH:$AH,$AE:$AE,$AS17,$AJ:$AJ,CD$3)</f>
        <v>0</v>
      </c>
      <c r="CE17" s="18">
        <f>SUMIFS($AH:$AH,$AE:$AE,$AS17,$AJ:$AJ,CE$3)</f>
        <v>0</v>
      </c>
      <c r="CF17" s="18">
        <f>SUMIFS($AH:$AH,$AE:$AE,$AS17,$AJ:$AJ,CF$3)</f>
        <v>0</v>
      </c>
      <c r="CG17" s="18">
        <f>SUMIFS($AH:$AH,$AE:$AE,$AS17,$AJ:$AJ,CG$3)</f>
        <v>0</v>
      </c>
      <c r="CH17" s="18">
        <f>SUMIFS($AH:$AH,$AE:$AE,$AS17,$AJ:$AJ,CH$3)</f>
        <v>0</v>
      </c>
      <c r="CI17" s="18">
        <f>SUMIFS($AH:$AH,$AE:$AE,$AS17,$AJ:$AJ,CI$3)</f>
        <v>0</v>
      </c>
      <c r="CJ17" s="18">
        <f>SUMIFS($AH:$AH,$AE:$AE,$AS17,$AJ:$AJ,CJ$3)</f>
        <v>0</v>
      </c>
      <c r="CK17" s="18">
        <f>SUMIFS($AH:$AH,$AE:$AE,$AS17,$AJ:$AJ,CK$3)</f>
        <v>0</v>
      </c>
      <c r="CL17" s="18">
        <f>SUMIFS($AH:$AH,$AE:$AE,$AS17,$AJ:$AJ,CL$3)</f>
        <v>0</v>
      </c>
      <c r="CM17" s="18">
        <f>SUMIFS($AH:$AH,$AE:$AE,$AS17,$AJ:$AJ,CM$3)</f>
        <v>0</v>
      </c>
      <c r="CN17" s="18">
        <f>SUMIFS($AH:$AH,$AE:$AE,$AS17,$AJ:$AJ,CN$3)</f>
        <v>0</v>
      </c>
      <c r="CO17" s="18">
        <f>SUMIFS($AH:$AH,$AE:$AE,$AS17,$AJ:$AJ,CO$3)</f>
        <v>0</v>
      </c>
      <c r="CP17" s="18">
        <f>SUMIFS($AH:$AH,$AE:$AE,$AS17,$AJ:$AJ,CP$3)</f>
        <v>0</v>
      </c>
      <c r="CQ17" s="18">
        <f>SUMIFS($AH:$AH,$AE:$AE,$AS17,$AJ:$AJ,CQ$3)</f>
        <v>0</v>
      </c>
      <c r="CR17" s="18">
        <f>SUMIFS($AH:$AH,$AE:$AE,$AS17,$AJ:$AJ,CR$3)</f>
        <v>0</v>
      </c>
      <c r="CS17" s="18">
        <f>SUMIFS($AH:$AH,$AE:$AE,$AS17,$AJ:$AJ,CS$3)</f>
        <v>0</v>
      </c>
      <c r="CT17" s="18">
        <f>SUMIFS($AH:$AH,$AE:$AE,$AS17,$AJ:$AJ,CT$3)</f>
        <v>0</v>
      </c>
      <c r="CU17" s="18">
        <f>SUMIFS($AH:$AH,$AE:$AE,$AS17,$AJ:$AJ,CU$3)</f>
        <v>0</v>
      </c>
      <c r="CV17" s="18">
        <f>SUMIFS($AH:$AH,$AE:$AE,$AS17,$AJ:$AJ,CV$3)</f>
        <v>0</v>
      </c>
      <c r="CW17" s="18">
        <f>SUMIFS($AH:$AH,$AE:$AE,$AS17,$AJ:$AJ,CW$3)</f>
        <v>0</v>
      </c>
      <c r="CX17" s="18"/>
      <c r="CY17" s="18"/>
      <c r="CZ17" s="18"/>
      <c r="DA17" s="18"/>
      <c r="DB17" s="18"/>
      <c r="DD17" s="18">
        <f>SUMIFS($AI:$AI,$AE:$AE,$AS17,$AJ:$AJ,DD$3)</f>
        <v>0</v>
      </c>
      <c r="DE17" s="18">
        <f>SUMIFS($AI:$AI,$AE:$AE,$AS17,$AJ:$AJ,DE$3)</f>
        <v>0</v>
      </c>
      <c r="DF17" s="18">
        <f>SUMIFS($AI:$AI,$AE:$AE,$AS17,$AJ:$AJ,DF$3)</f>
        <v>0</v>
      </c>
      <c r="DG17" s="18">
        <f>SUMIFS($AI:$AI,$AE:$AE,$AS17,$AJ:$AJ,DG$3)</f>
        <v>0</v>
      </c>
      <c r="DH17" s="18">
        <f>SUMIFS($AI:$AI,$AE:$AE,$AS17,$AJ:$AJ,DH$3)</f>
        <v>0</v>
      </c>
      <c r="DI17" s="18">
        <f>SUMIFS($AI:$AI,$AE:$AE,$AS17,$AJ:$AJ,DI$3)</f>
        <v>0</v>
      </c>
      <c r="DJ17" s="18">
        <f>SUMIFS($AI:$AI,$AE:$AE,$AS17,$AJ:$AJ,DJ$3)</f>
        <v>0</v>
      </c>
      <c r="DK17" s="18">
        <f>SUMIFS($AI:$AI,$AE:$AE,$AS17,$AJ:$AJ,DK$3)</f>
        <v>0</v>
      </c>
      <c r="DL17" s="18">
        <f>SUMIFS($AI:$AI,$AE:$AE,$AS17,$AJ:$AJ,DL$3)</f>
        <v>0</v>
      </c>
      <c r="DM17" s="18">
        <f>SUMIFS($AI:$AI,$AE:$AE,$AS17,$AJ:$AJ,DM$3)</f>
        <v>0</v>
      </c>
      <c r="DN17" s="18">
        <f>SUMIFS($AI:$AI,$AE:$AE,$AS17,$AJ:$AJ,DN$3)</f>
        <v>0</v>
      </c>
      <c r="DO17" s="18">
        <f>SUMIFS($AI:$AI,$AE:$AE,$AS17,$AJ:$AJ,DO$3)</f>
        <v>0</v>
      </c>
      <c r="DP17" s="18">
        <f>SUMIFS($AI:$AI,$AE:$AE,$AS17,$AJ:$AJ,DP$3)</f>
        <v>0</v>
      </c>
      <c r="DQ17" s="18">
        <f>SUMIFS($AI:$AI,$AE:$AE,$AS17,$AJ:$AJ,DQ$3)</f>
        <v>0</v>
      </c>
      <c r="DR17" s="18">
        <f>SUMIFS($AI:$AI,$AE:$AE,$AS17,$AJ:$AJ,DR$3)</f>
        <v>0</v>
      </c>
      <c r="DS17" s="18">
        <f>SUMIFS($AI:$AI,$AE:$AE,$AS17,$AJ:$AJ,DS$3)</f>
        <v>0</v>
      </c>
      <c r="DT17" s="18">
        <f>SUMIFS($AI:$AI,$AE:$AE,$AS17,$AJ:$AJ,DT$3)</f>
        <v>0</v>
      </c>
      <c r="DU17" s="18">
        <f>SUMIFS($AI:$AI,$AE:$AE,$AS17,$AJ:$AJ,DU$3)</f>
        <v>0</v>
      </c>
      <c r="DV17" s="18">
        <f>SUMIFS($AI:$AI,$AE:$AE,$AS17,$AJ:$AJ,DV$3)</f>
        <v>0</v>
      </c>
      <c r="DW17" s="18">
        <f>SUMIFS($AI:$AI,$AE:$AE,$AS17,$AJ:$AJ,DW$3)</f>
        <v>0</v>
      </c>
      <c r="DX17" s="18">
        <f>SUMIFS($AI:$AI,$AE:$AE,$AS17,$AJ:$AJ,DX$3)</f>
        <v>0</v>
      </c>
      <c r="DY17" s="18">
        <f>SUMIFS($AI:$AI,$AE:$AE,$AS17,$AJ:$AJ,DY$3)</f>
        <v>0</v>
      </c>
      <c r="DZ17" s="18">
        <f>SUMIFS($AI:$AI,$AE:$AE,$AS17,$AJ:$AJ,DZ$3)</f>
        <v>0</v>
      </c>
      <c r="EA17" s="18">
        <f>SUMIFS($AI:$AI,$AE:$AE,$AS17,$AJ:$AJ,EA$3)</f>
        <v>0</v>
      </c>
      <c r="EB17" s="18">
        <f>SUMIFS($AI:$AI,$AE:$AE,$AS17,$AJ:$AJ,EB$3)</f>
        <v>0</v>
      </c>
      <c r="EC17" s="18"/>
      <c r="ED17" s="18"/>
      <c r="EE17" s="18"/>
      <c r="EF17" s="18"/>
      <c r="EG17" s="18"/>
      <c r="EH17" s="28"/>
      <c r="EI17" s="18">
        <f t="shared" si="7"/>
        <v>0</v>
      </c>
      <c r="EJ17" s="18">
        <f t="shared" si="8"/>
        <v>0</v>
      </c>
      <c r="EK17" s="18">
        <f t="shared" si="9"/>
        <v>0</v>
      </c>
    </row>
    <row r="18" spans="1:141" x14ac:dyDescent="0.25">
      <c r="A18" s="22" t="s">
        <v>18</v>
      </c>
      <c r="B18" s="22">
        <v>2013</v>
      </c>
      <c r="C18" s="22">
        <v>2064</v>
      </c>
      <c r="D18" s="22">
        <v>9999</v>
      </c>
      <c r="E18" s="22">
        <v>9999</v>
      </c>
      <c r="F18" s="22">
        <v>9999</v>
      </c>
      <c r="G18" s="22">
        <v>9999</v>
      </c>
      <c r="H18" s="22">
        <v>9999</v>
      </c>
      <c r="I18" s="23">
        <v>9999</v>
      </c>
      <c r="J18" s="22"/>
      <c r="K18" s="22"/>
      <c r="L18" s="22">
        <v>638186</v>
      </c>
      <c r="M18" s="22" t="s">
        <v>52</v>
      </c>
      <c r="N18" s="24">
        <v>8.973503097040604</v>
      </c>
      <c r="O18" t="s">
        <v>83</v>
      </c>
      <c r="P18" t="s">
        <v>29</v>
      </c>
      <c r="Q18" t="str">
        <f t="shared" si="1"/>
        <v>GO</v>
      </c>
      <c r="AD18" s="17" t="s">
        <v>57</v>
      </c>
      <c r="AE18" t="str">
        <f t="shared" si="3"/>
        <v>050BMG0250</v>
      </c>
      <c r="AF18" t="str">
        <f t="shared" si="4"/>
        <v>F</v>
      </c>
      <c r="AG18" s="18">
        <f>SUMIFS($N:$N,$O:$O,"plano",$P:$P,$AD18)/SUMIF(M:M,AE18,N:N)</f>
        <v>0</v>
      </c>
      <c r="AH18" s="18">
        <f>SUMIFS($N:$N,$O:$O,"ondulado",$P:$P,$AD18)/SUMIF(M:M,AE18,N:N)</f>
        <v>1</v>
      </c>
      <c r="AI18" s="18">
        <f>SUMIFS($N:$N,$O:$O,"montanhoso",$P:$P,$AD18)/SUMIF(M:M,AE18,N:N)</f>
        <v>0</v>
      </c>
      <c r="AJ18" s="19">
        <f>INDEX(V:V,MATCH($AF18,$T:$T,0))</f>
        <v>2048</v>
      </c>
      <c r="AK18" s="19">
        <f>INDEX(W:W,MATCH($AF18,$T:$T,0))</f>
        <v>2059</v>
      </c>
      <c r="AL18" s="19">
        <f>INDEX(X:X,MATCH($AF18,$T:$T,0))</f>
        <v>9999</v>
      </c>
      <c r="AM18" s="19">
        <f>INDEX(Y:Y,MATCH($AF18,$T:$T,0))</f>
        <v>9999</v>
      </c>
      <c r="AN18" s="19">
        <f>INDEX(Z:Z,MATCH($AF18,$T:$T,0))</f>
        <v>9999</v>
      </c>
      <c r="AO18" s="19">
        <f>INDEX(AA:AA,MATCH($AF18,$T:$T,0))</f>
        <v>9999</v>
      </c>
      <c r="AP18" s="19">
        <f>INDEX(AB:AB,MATCH($AF18,$T:$T,0))</f>
        <v>9999</v>
      </c>
      <c r="AQ18" s="7"/>
      <c r="AR18" s="27">
        <v>18</v>
      </c>
      <c r="AS18" s="17" t="s">
        <v>30</v>
      </c>
      <c r="AT18" s="18">
        <f>SUMIFS($AG:$AG,$AE:$AE,$AS18,$AJ:$AJ,AT$3)</f>
        <v>0</v>
      </c>
      <c r="AU18" s="18">
        <f>SUMIFS($AG:$AG,$AE:$AE,$AS18,$AJ:$AJ,AU$3)</f>
        <v>0</v>
      </c>
      <c r="AV18" s="18">
        <f>SUMIFS($AG:$AG,$AE:$AE,$AS18,$AJ:$AJ,AV$3)</f>
        <v>0</v>
      </c>
      <c r="AW18" s="18">
        <f>SUMIFS($AG:$AG,$AE:$AE,$AS18,$AJ:$AJ,AW$3)</f>
        <v>0</v>
      </c>
      <c r="AX18" s="18">
        <f>SUMIFS($AG:$AG,$AE:$AE,$AS18,$AJ:$AJ,AX$3)</f>
        <v>0</v>
      </c>
      <c r="AY18" s="18">
        <f>SUMIFS($AG:$AG,$AE:$AE,$AS18,$AJ:$AJ,AY$3)</f>
        <v>0</v>
      </c>
      <c r="AZ18" s="18">
        <f>SUMIFS($AG:$AG,$AE:$AE,$AS18,$AJ:$AJ,AZ$3)</f>
        <v>0</v>
      </c>
      <c r="BA18" s="18">
        <f>SUMIFS($AG:$AG,$AE:$AE,$AS18,$AJ:$AJ,BA$3)</f>
        <v>0</v>
      </c>
      <c r="BB18" s="18">
        <f>SUMIFS($AG:$AG,$AE:$AE,$AS18,$AJ:$AJ,BB$3)</f>
        <v>0</v>
      </c>
      <c r="BC18" s="18">
        <f>SUMIFS($AG:$AG,$AE:$AE,$AS18,$AJ:$AJ,BC$3)</f>
        <v>0</v>
      </c>
      <c r="BD18" s="18">
        <f>SUMIFS($AG:$AG,$AE:$AE,$AS18,$AJ:$AJ,BD$3)</f>
        <v>0</v>
      </c>
      <c r="BE18" s="18">
        <f>SUMIFS($AG:$AG,$AE:$AE,$AS18,$AJ:$AJ,BE$3)</f>
        <v>0</v>
      </c>
      <c r="BF18" s="18">
        <f>SUMIFS($AG:$AG,$AE:$AE,$AS18,$AJ:$AJ,BF$3)</f>
        <v>0</v>
      </c>
      <c r="BG18" s="18">
        <f>SUMIFS($AG:$AG,$AE:$AE,$AS18,$AJ:$AJ,BG$3)</f>
        <v>0</v>
      </c>
      <c r="BH18" s="18">
        <f>SUMIFS($AG:$AG,$AE:$AE,$AS18,$AJ:$AJ,BH$3)</f>
        <v>0</v>
      </c>
      <c r="BI18" s="18">
        <f>SUMIFS($AG:$AG,$AE:$AE,$AS18,$AJ:$AJ,BI$3)</f>
        <v>0</v>
      </c>
      <c r="BJ18" s="18">
        <f>SUMIFS($AG:$AG,$AE:$AE,$AS18,$AJ:$AJ,BJ$3)</f>
        <v>0</v>
      </c>
      <c r="BK18" s="18">
        <f>SUMIFS($AG:$AG,$AE:$AE,$AS18,$AJ:$AJ,BK$3)</f>
        <v>0</v>
      </c>
      <c r="BL18" s="18">
        <f>SUMIFS($AG:$AG,$AE:$AE,$AS18,$AJ:$AJ,BL$3)</f>
        <v>0</v>
      </c>
      <c r="BM18" s="18">
        <f>SUMIFS($AG:$AG,$AE:$AE,$AS18,$AJ:$AJ,BM$3)</f>
        <v>0</v>
      </c>
      <c r="BN18" s="18">
        <f>SUMIFS($AG:$AG,$AE:$AE,$AS18,$AJ:$AJ,BN$3)</f>
        <v>0</v>
      </c>
      <c r="BO18" s="18">
        <f>SUMIFS($AG:$AG,$AE:$AE,$AS18,$AJ:$AJ,BO$3)</f>
        <v>0</v>
      </c>
      <c r="BP18" s="18">
        <f>SUMIFS($AG:$AG,$AE:$AE,$AS18,$AJ:$AJ,BP$3)</f>
        <v>0</v>
      </c>
      <c r="BQ18" s="18">
        <f>SUMIFS($AG:$AG,$AE:$AE,$AS18,$AJ:$AJ,BQ$3)</f>
        <v>0</v>
      </c>
      <c r="BR18" s="18">
        <f>SUMIFS($AG:$AG,$AE:$AE,$AS18,$AJ:$AJ,BR$3)</f>
        <v>0</v>
      </c>
      <c r="BS18" s="18"/>
      <c r="BT18" s="18"/>
      <c r="BU18" s="18"/>
      <c r="BV18" s="18"/>
      <c r="BW18" s="18"/>
      <c r="BX18" s="28"/>
      <c r="BY18" s="18">
        <f>SUMIFS($AH:$AH,$AE:$AE,$AS18,$AJ:$AJ,BY$3)</f>
        <v>0</v>
      </c>
      <c r="BZ18" s="18">
        <f>SUMIFS($AH:$AH,$AE:$AE,$AS18,$AJ:$AJ,BZ$3)</f>
        <v>0</v>
      </c>
      <c r="CA18" s="18">
        <f>SUMIFS($AH:$AH,$AE:$AE,$AS18,$AJ:$AJ,CA$3)</f>
        <v>0</v>
      </c>
      <c r="CB18" s="18">
        <f>SUMIFS($AH:$AH,$AE:$AE,$AS18,$AJ:$AJ,CB$3)</f>
        <v>0</v>
      </c>
      <c r="CC18" s="18">
        <f>SUMIFS($AH:$AH,$AE:$AE,$AS18,$AJ:$AJ,CC$3)</f>
        <v>0</v>
      </c>
      <c r="CD18" s="18">
        <f>SUMIFS($AH:$AH,$AE:$AE,$AS18,$AJ:$AJ,CD$3)</f>
        <v>0</v>
      </c>
      <c r="CE18" s="18">
        <f>SUMIFS($AH:$AH,$AE:$AE,$AS18,$AJ:$AJ,CE$3)</f>
        <v>0</v>
      </c>
      <c r="CF18" s="18">
        <f>SUMIFS($AH:$AH,$AE:$AE,$AS18,$AJ:$AJ,CF$3)</f>
        <v>0</v>
      </c>
      <c r="CG18" s="18">
        <f>SUMIFS($AH:$AH,$AE:$AE,$AS18,$AJ:$AJ,CG$3)</f>
        <v>0</v>
      </c>
      <c r="CH18" s="18">
        <f>SUMIFS($AH:$AH,$AE:$AE,$AS18,$AJ:$AJ,CH$3)</f>
        <v>0</v>
      </c>
      <c r="CI18" s="18">
        <f>SUMIFS($AH:$AH,$AE:$AE,$AS18,$AJ:$AJ,CI$3)</f>
        <v>0</v>
      </c>
      <c r="CJ18" s="18">
        <f>SUMIFS($AH:$AH,$AE:$AE,$AS18,$AJ:$AJ,CJ$3)</f>
        <v>0</v>
      </c>
      <c r="CK18" s="18">
        <f>SUMIFS($AH:$AH,$AE:$AE,$AS18,$AJ:$AJ,CK$3)</f>
        <v>0</v>
      </c>
      <c r="CL18" s="18">
        <f>SUMIFS($AH:$AH,$AE:$AE,$AS18,$AJ:$AJ,CL$3)</f>
        <v>0</v>
      </c>
      <c r="CM18" s="18">
        <f>SUMIFS($AH:$AH,$AE:$AE,$AS18,$AJ:$AJ,CM$3)</f>
        <v>0</v>
      </c>
      <c r="CN18" s="18">
        <f>SUMIFS($AH:$AH,$AE:$AE,$AS18,$AJ:$AJ,CN$3)</f>
        <v>0</v>
      </c>
      <c r="CO18" s="18">
        <f>SUMIFS($AH:$AH,$AE:$AE,$AS18,$AJ:$AJ,CO$3)</f>
        <v>0</v>
      </c>
      <c r="CP18" s="18">
        <f>SUMIFS($AH:$AH,$AE:$AE,$AS18,$AJ:$AJ,CP$3)</f>
        <v>0</v>
      </c>
      <c r="CQ18" s="18">
        <f>SUMIFS($AH:$AH,$AE:$AE,$AS18,$AJ:$AJ,CQ$3)</f>
        <v>0</v>
      </c>
      <c r="CR18" s="18">
        <f>SUMIFS($AH:$AH,$AE:$AE,$AS18,$AJ:$AJ,CR$3)</f>
        <v>0</v>
      </c>
      <c r="CS18" s="18">
        <f>SUMIFS($AH:$AH,$AE:$AE,$AS18,$AJ:$AJ,CS$3)</f>
        <v>0</v>
      </c>
      <c r="CT18" s="18">
        <f>SUMIFS($AH:$AH,$AE:$AE,$AS18,$AJ:$AJ,CT$3)</f>
        <v>0</v>
      </c>
      <c r="CU18" s="18">
        <f>SUMIFS($AH:$AH,$AE:$AE,$AS18,$AJ:$AJ,CU$3)</f>
        <v>0</v>
      </c>
      <c r="CV18" s="18">
        <f>SUMIFS($AH:$AH,$AE:$AE,$AS18,$AJ:$AJ,CV$3)</f>
        <v>0</v>
      </c>
      <c r="CW18" s="18">
        <f>SUMIFS($AH:$AH,$AE:$AE,$AS18,$AJ:$AJ,CW$3)</f>
        <v>0</v>
      </c>
      <c r="CX18" s="18"/>
      <c r="CY18" s="18"/>
      <c r="CZ18" s="18"/>
      <c r="DA18" s="18"/>
      <c r="DB18" s="18"/>
      <c r="DD18" s="18">
        <f>SUMIFS($AI:$AI,$AE:$AE,$AS18,$AJ:$AJ,DD$3)</f>
        <v>0</v>
      </c>
      <c r="DE18" s="18">
        <f>SUMIFS($AI:$AI,$AE:$AE,$AS18,$AJ:$AJ,DE$3)</f>
        <v>0</v>
      </c>
      <c r="DF18" s="18">
        <f>SUMIFS($AI:$AI,$AE:$AE,$AS18,$AJ:$AJ,DF$3)</f>
        <v>0</v>
      </c>
      <c r="DG18" s="18">
        <f>SUMIFS($AI:$AI,$AE:$AE,$AS18,$AJ:$AJ,DG$3)</f>
        <v>0</v>
      </c>
      <c r="DH18" s="18">
        <f>SUMIFS($AI:$AI,$AE:$AE,$AS18,$AJ:$AJ,DH$3)</f>
        <v>0</v>
      </c>
      <c r="DI18" s="18">
        <f>SUMIFS($AI:$AI,$AE:$AE,$AS18,$AJ:$AJ,DI$3)</f>
        <v>0</v>
      </c>
      <c r="DJ18" s="18">
        <f>SUMIFS($AI:$AI,$AE:$AE,$AS18,$AJ:$AJ,DJ$3)</f>
        <v>0</v>
      </c>
      <c r="DK18" s="18">
        <f>SUMIFS($AI:$AI,$AE:$AE,$AS18,$AJ:$AJ,DK$3)</f>
        <v>0</v>
      </c>
      <c r="DL18" s="18">
        <f>SUMIFS($AI:$AI,$AE:$AE,$AS18,$AJ:$AJ,DL$3)</f>
        <v>0</v>
      </c>
      <c r="DM18" s="18">
        <f>SUMIFS($AI:$AI,$AE:$AE,$AS18,$AJ:$AJ,DM$3)</f>
        <v>0</v>
      </c>
      <c r="DN18" s="18">
        <f>SUMIFS($AI:$AI,$AE:$AE,$AS18,$AJ:$AJ,DN$3)</f>
        <v>0</v>
      </c>
      <c r="DO18" s="18">
        <f>SUMIFS($AI:$AI,$AE:$AE,$AS18,$AJ:$AJ,DO$3)</f>
        <v>0</v>
      </c>
      <c r="DP18" s="18">
        <f>SUMIFS($AI:$AI,$AE:$AE,$AS18,$AJ:$AJ,DP$3)</f>
        <v>0</v>
      </c>
      <c r="DQ18" s="18">
        <f>SUMIFS($AI:$AI,$AE:$AE,$AS18,$AJ:$AJ,DQ$3)</f>
        <v>0</v>
      </c>
      <c r="DR18" s="18">
        <f>SUMIFS($AI:$AI,$AE:$AE,$AS18,$AJ:$AJ,DR$3)</f>
        <v>0</v>
      </c>
      <c r="DS18" s="18">
        <f>SUMIFS($AI:$AI,$AE:$AE,$AS18,$AJ:$AJ,DS$3)</f>
        <v>0</v>
      </c>
      <c r="DT18" s="18">
        <f>SUMIFS($AI:$AI,$AE:$AE,$AS18,$AJ:$AJ,DT$3)</f>
        <v>0</v>
      </c>
      <c r="DU18" s="18">
        <f>SUMIFS($AI:$AI,$AE:$AE,$AS18,$AJ:$AJ,DU$3)</f>
        <v>0</v>
      </c>
      <c r="DV18" s="18">
        <f>SUMIFS($AI:$AI,$AE:$AE,$AS18,$AJ:$AJ,DV$3)</f>
        <v>0</v>
      </c>
      <c r="DW18" s="18">
        <f>SUMIFS($AI:$AI,$AE:$AE,$AS18,$AJ:$AJ,DW$3)</f>
        <v>0</v>
      </c>
      <c r="DX18" s="18">
        <f>SUMIFS($AI:$AI,$AE:$AE,$AS18,$AJ:$AJ,DX$3)</f>
        <v>0</v>
      </c>
      <c r="DY18" s="18">
        <f>SUMIFS($AI:$AI,$AE:$AE,$AS18,$AJ:$AJ,DY$3)</f>
        <v>0</v>
      </c>
      <c r="DZ18" s="18">
        <f>SUMIFS($AI:$AI,$AE:$AE,$AS18,$AJ:$AJ,DZ$3)</f>
        <v>0</v>
      </c>
      <c r="EA18" s="18">
        <f>SUMIFS($AI:$AI,$AE:$AE,$AS18,$AJ:$AJ,EA$3)</f>
        <v>0</v>
      </c>
      <c r="EB18" s="18">
        <f>SUMIFS($AI:$AI,$AE:$AE,$AS18,$AJ:$AJ,EB$3)</f>
        <v>0</v>
      </c>
      <c r="EC18" s="18"/>
      <c r="ED18" s="18"/>
      <c r="EE18" s="18"/>
      <c r="EF18" s="18"/>
      <c r="EG18" s="18"/>
      <c r="EH18" s="28"/>
      <c r="EI18" s="18">
        <f t="shared" si="7"/>
        <v>0</v>
      </c>
      <c r="EJ18" s="18">
        <f t="shared" si="8"/>
        <v>0</v>
      </c>
      <c r="EK18" s="18">
        <f t="shared" si="9"/>
        <v>0</v>
      </c>
    </row>
    <row r="19" spans="1:141" x14ac:dyDescent="0.25">
      <c r="A19" s="22"/>
      <c r="B19" s="22"/>
      <c r="C19" s="22"/>
      <c r="D19" s="22"/>
      <c r="E19" s="22"/>
      <c r="F19" s="22"/>
      <c r="G19" s="22"/>
      <c r="H19" s="22"/>
      <c r="I19" s="23"/>
      <c r="J19" s="22"/>
      <c r="K19" s="22"/>
      <c r="L19" s="22"/>
      <c r="M19" s="22"/>
      <c r="N19" s="24" t="s">
        <v>84</v>
      </c>
      <c r="O19" t="s">
        <v>84</v>
      </c>
      <c r="P19" t="s">
        <v>84</v>
      </c>
      <c r="Q19" t="str">
        <f t="shared" si="1"/>
        <v/>
      </c>
      <c r="AD19" s="17" t="s">
        <v>59</v>
      </c>
      <c r="AE19" t="str">
        <f t="shared" si="3"/>
        <v>050BMG0260</v>
      </c>
      <c r="AF19" t="str">
        <f t="shared" si="4"/>
        <v>F</v>
      </c>
      <c r="AG19" s="18">
        <f>SUMIFS($N:$N,$O:$O,"plano",$P:$P,$AD19)/SUMIF(M:M,AE19,N:N)</f>
        <v>0</v>
      </c>
      <c r="AH19" s="18">
        <f>SUMIFS($N:$N,$O:$O,"ondulado",$P:$P,$AD19)/SUMIF(M:M,AE19,N:N)</f>
        <v>0.57671957671957674</v>
      </c>
      <c r="AI19" s="18">
        <f>SUMIFS($N:$N,$O:$O,"montanhoso",$P:$P,$AD19)/SUMIF(M:M,AE19,N:N)</f>
        <v>0</v>
      </c>
      <c r="AJ19" s="19">
        <f>INDEX(V:V,MATCH($AF19,$T:$T,0))</f>
        <v>2048</v>
      </c>
      <c r="AK19" s="19">
        <f>INDEX(W:W,MATCH($AF19,$T:$T,0))</f>
        <v>2059</v>
      </c>
      <c r="AL19" s="19">
        <f>INDEX(X:X,MATCH($AF19,$T:$T,0))</f>
        <v>9999</v>
      </c>
      <c r="AM19" s="19">
        <f>INDEX(Y:Y,MATCH($AF19,$T:$T,0))</f>
        <v>9999</v>
      </c>
      <c r="AN19" s="19">
        <f>INDEX(Z:Z,MATCH($AF19,$T:$T,0))</f>
        <v>9999</v>
      </c>
      <c r="AO19" s="19">
        <f>INDEX(AA:AA,MATCH($AF19,$T:$T,0))</f>
        <v>9999</v>
      </c>
      <c r="AP19" s="19">
        <f>INDEX(AB:AB,MATCH($AF19,$T:$T,0))</f>
        <v>9999</v>
      </c>
      <c r="AQ19" s="7"/>
      <c r="AR19" s="27">
        <v>25.700000000000003</v>
      </c>
      <c r="AS19" s="17" t="s">
        <v>33</v>
      </c>
      <c r="AT19" s="18">
        <f>SUMIFS($AG:$AG,$AE:$AE,$AS19,$AJ:$AJ,AT$3)</f>
        <v>0</v>
      </c>
      <c r="AU19" s="18">
        <f>SUMIFS($AG:$AG,$AE:$AE,$AS19,$AJ:$AJ,AU$3)</f>
        <v>0</v>
      </c>
      <c r="AV19" s="18">
        <f>SUMIFS($AG:$AG,$AE:$AE,$AS19,$AJ:$AJ,AV$3)</f>
        <v>0</v>
      </c>
      <c r="AW19" s="18">
        <f>SUMIFS($AG:$AG,$AE:$AE,$AS19,$AJ:$AJ,AW$3)</f>
        <v>0</v>
      </c>
      <c r="AX19" s="18">
        <f>SUMIFS($AG:$AG,$AE:$AE,$AS19,$AJ:$AJ,AX$3)</f>
        <v>0</v>
      </c>
      <c r="AY19" s="18">
        <f>SUMIFS($AG:$AG,$AE:$AE,$AS19,$AJ:$AJ,AY$3)</f>
        <v>0</v>
      </c>
      <c r="AZ19" s="18">
        <f>SUMIFS($AG:$AG,$AE:$AE,$AS19,$AJ:$AJ,AZ$3)</f>
        <v>0</v>
      </c>
      <c r="BA19" s="18">
        <f>SUMIFS($AG:$AG,$AE:$AE,$AS19,$AJ:$AJ,BA$3)</f>
        <v>0</v>
      </c>
      <c r="BB19" s="18">
        <f>SUMIFS($AG:$AG,$AE:$AE,$AS19,$AJ:$AJ,BB$3)</f>
        <v>0</v>
      </c>
      <c r="BC19" s="18">
        <f>SUMIFS($AG:$AG,$AE:$AE,$AS19,$AJ:$AJ,BC$3)</f>
        <v>0</v>
      </c>
      <c r="BD19" s="18">
        <f>SUMIFS($AG:$AG,$AE:$AE,$AS19,$AJ:$AJ,BD$3)</f>
        <v>0</v>
      </c>
      <c r="BE19" s="18">
        <f>SUMIFS($AG:$AG,$AE:$AE,$AS19,$AJ:$AJ,BE$3)</f>
        <v>0</v>
      </c>
      <c r="BF19" s="18">
        <f>SUMIFS($AG:$AG,$AE:$AE,$AS19,$AJ:$AJ,BF$3)</f>
        <v>0</v>
      </c>
      <c r="BG19" s="18">
        <f>SUMIFS($AG:$AG,$AE:$AE,$AS19,$AJ:$AJ,BG$3)</f>
        <v>0</v>
      </c>
      <c r="BH19" s="18">
        <f>SUMIFS($AG:$AG,$AE:$AE,$AS19,$AJ:$AJ,BH$3)</f>
        <v>0</v>
      </c>
      <c r="BI19" s="18">
        <f>SUMIFS($AG:$AG,$AE:$AE,$AS19,$AJ:$AJ,BI$3)</f>
        <v>0</v>
      </c>
      <c r="BJ19" s="18">
        <f>SUMIFS($AG:$AG,$AE:$AE,$AS19,$AJ:$AJ,BJ$3)</f>
        <v>0</v>
      </c>
      <c r="BK19" s="18">
        <f>SUMIFS($AG:$AG,$AE:$AE,$AS19,$AJ:$AJ,BK$3)</f>
        <v>0</v>
      </c>
      <c r="BL19" s="18">
        <f>SUMIFS($AG:$AG,$AE:$AE,$AS19,$AJ:$AJ,BL$3)</f>
        <v>0</v>
      </c>
      <c r="BM19" s="18">
        <f>SUMIFS($AG:$AG,$AE:$AE,$AS19,$AJ:$AJ,BM$3)</f>
        <v>0</v>
      </c>
      <c r="BN19" s="18">
        <f>SUMIFS($AG:$AG,$AE:$AE,$AS19,$AJ:$AJ,BN$3)</f>
        <v>0</v>
      </c>
      <c r="BO19" s="18">
        <f>SUMIFS($AG:$AG,$AE:$AE,$AS19,$AJ:$AJ,BO$3)</f>
        <v>0</v>
      </c>
      <c r="BP19" s="18">
        <f>SUMIFS($AG:$AG,$AE:$AE,$AS19,$AJ:$AJ,BP$3)</f>
        <v>0</v>
      </c>
      <c r="BQ19" s="18">
        <f>SUMIFS($AG:$AG,$AE:$AE,$AS19,$AJ:$AJ,BQ$3)</f>
        <v>0</v>
      </c>
      <c r="BR19" s="18">
        <f>SUMIFS($AG:$AG,$AE:$AE,$AS19,$AJ:$AJ,BR$3)</f>
        <v>0</v>
      </c>
      <c r="BS19" s="18"/>
      <c r="BT19" s="18"/>
      <c r="BU19" s="18"/>
      <c r="BV19" s="18"/>
      <c r="BW19" s="18"/>
      <c r="BX19" s="28"/>
      <c r="BY19" s="18">
        <f>SUMIFS($AH:$AH,$AE:$AE,$AS19,$AJ:$AJ,BY$3)</f>
        <v>0</v>
      </c>
      <c r="BZ19" s="18">
        <f>SUMIFS($AH:$AH,$AE:$AE,$AS19,$AJ:$AJ,BZ$3)</f>
        <v>0</v>
      </c>
      <c r="CA19" s="18">
        <f>SUMIFS($AH:$AH,$AE:$AE,$AS19,$AJ:$AJ,CA$3)</f>
        <v>0</v>
      </c>
      <c r="CB19" s="18">
        <f>SUMIFS($AH:$AH,$AE:$AE,$AS19,$AJ:$AJ,CB$3)</f>
        <v>0</v>
      </c>
      <c r="CC19" s="18">
        <f>SUMIFS($AH:$AH,$AE:$AE,$AS19,$AJ:$AJ,CC$3)</f>
        <v>0</v>
      </c>
      <c r="CD19" s="18">
        <f>SUMIFS($AH:$AH,$AE:$AE,$AS19,$AJ:$AJ,CD$3)</f>
        <v>0</v>
      </c>
      <c r="CE19" s="18">
        <f>SUMIFS($AH:$AH,$AE:$AE,$AS19,$AJ:$AJ,CE$3)</f>
        <v>0</v>
      </c>
      <c r="CF19" s="18">
        <f>SUMIFS($AH:$AH,$AE:$AE,$AS19,$AJ:$AJ,CF$3)</f>
        <v>0</v>
      </c>
      <c r="CG19" s="18">
        <f>SUMIFS($AH:$AH,$AE:$AE,$AS19,$AJ:$AJ,CG$3)</f>
        <v>0</v>
      </c>
      <c r="CH19" s="18">
        <f>SUMIFS($AH:$AH,$AE:$AE,$AS19,$AJ:$AJ,CH$3)</f>
        <v>0</v>
      </c>
      <c r="CI19" s="18">
        <f>SUMIFS($AH:$AH,$AE:$AE,$AS19,$AJ:$AJ,CI$3)</f>
        <v>0</v>
      </c>
      <c r="CJ19" s="18">
        <f>SUMIFS($AH:$AH,$AE:$AE,$AS19,$AJ:$AJ,CJ$3)</f>
        <v>0</v>
      </c>
      <c r="CK19" s="18">
        <f>SUMIFS($AH:$AH,$AE:$AE,$AS19,$AJ:$AJ,CK$3)</f>
        <v>0</v>
      </c>
      <c r="CL19" s="18">
        <f>SUMIFS($AH:$AH,$AE:$AE,$AS19,$AJ:$AJ,CL$3)</f>
        <v>0</v>
      </c>
      <c r="CM19" s="18">
        <f>SUMIFS($AH:$AH,$AE:$AE,$AS19,$AJ:$AJ,CM$3)</f>
        <v>0</v>
      </c>
      <c r="CN19" s="18">
        <f>SUMIFS($AH:$AH,$AE:$AE,$AS19,$AJ:$AJ,CN$3)</f>
        <v>0</v>
      </c>
      <c r="CO19" s="18">
        <f>SUMIFS($AH:$AH,$AE:$AE,$AS19,$AJ:$AJ,CO$3)</f>
        <v>0</v>
      </c>
      <c r="CP19" s="18">
        <f>SUMIFS($AH:$AH,$AE:$AE,$AS19,$AJ:$AJ,CP$3)</f>
        <v>0</v>
      </c>
      <c r="CQ19" s="18">
        <f>SUMIFS($AH:$AH,$AE:$AE,$AS19,$AJ:$AJ,CQ$3)</f>
        <v>0</v>
      </c>
      <c r="CR19" s="18">
        <f>SUMIFS($AH:$AH,$AE:$AE,$AS19,$AJ:$AJ,CR$3)</f>
        <v>0</v>
      </c>
      <c r="CS19" s="18">
        <f>SUMIFS($AH:$AH,$AE:$AE,$AS19,$AJ:$AJ,CS$3)</f>
        <v>1</v>
      </c>
      <c r="CT19" s="18">
        <f>SUMIFS($AH:$AH,$AE:$AE,$AS19,$AJ:$AJ,CT$3)</f>
        <v>0</v>
      </c>
      <c r="CU19" s="18">
        <f>SUMIFS($AH:$AH,$AE:$AE,$AS19,$AJ:$AJ,CU$3)</f>
        <v>0</v>
      </c>
      <c r="CV19" s="18">
        <f>SUMIFS($AH:$AH,$AE:$AE,$AS19,$AJ:$AJ,CV$3)</f>
        <v>0</v>
      </c>
      <c r="CW19" s="18">
        <f>SUMIFS($AH:$AH,$AE:$AE,$AS19,$AJ:$AJ,CW$3)</f>
        <v>0</v>
      </c>
      <c r="CX19" s="18"/>
      <c r="CY19" s="18"/>
      <c r="CZ19" s="18"/>
      <c r="DA19" s="18"/>
      <c r="DB19" s="18"/>
      <c r="DD19" s="18">
        <f>SUMIFS($AI:$AI,$AE:$AE,$AS19,$AJ:$AJ,DD$3)</f>
        <v>0</v>
      </c>
      <c r="DE19" s="18">
        <f>SUMIFS($AI:$AI,$AE:$AE,$AS19,$AJ:$AJ,DE$3)</f>
        <v>0</v>
      </c>
      <c r="DF19" s="18">
        <f>SUMIFS($AI:$AI,$AE:$AE,$AS19,$AJ:$AJ,DF$3)</f>
        <v>0</v>
      </c>
      <c r="DG19" s="18">
        <f>SUMIFS($AI:$AI,$AE:$AE,$AS19,$AJ:$AJ,DG$3)</f>
        <v>0</v>
      </c>
      <c r="DH19" s="18">
        <f>SUMIFS($AI:$AI,$AE:$AE,$AS19,$AJ:$AJ,DH$3)</f>
        <v>0</v>
      </c>
      <c r="DI19" s="18">
        <f>SUMIFS($AI:$AI,$AE:$AE,$AS19,$AJ:$AJ,DI$3)</f>
        <v>0</v>
      </c>
      <c r="DJ19" s="18">
        <f>SUMIFS($AI:$AI,$AE:$AE,$AS19,$AJ:$AJ,DJ$3)</f>
        <v>0</v>
      </c>
      <c r="DK19" s="18">
        <f>SUMIFS($AI:$AI,$AE:$AE,$AS19,$AJ:$AJ,DK$3)</f>
        <v>0</v>
      </c>
      <c r="DL19" s="18">
        <f>SUMIFS($AI:$AI,$AE:$AE,$AS19,$AJ:$AJ,DL$3)</f>
        <v>0</v>
      </c>
      <c r="DM19" s="18">
        <f>SUMIFS($AI:$AI,$AE:$AE,$AS19,$AJ:$AJ,DM$3)</f>
        <v>0</v>
      </c>
      <c r="DN19" s="18">
        <f>SUMIFS($AI:$AI,$AE:$AE,$AS19,$AJ:$AJ,DN$3)</f>
        <v>0</v>
      </c>
      <c r="DO19" s="18">
        <f>SUMIFS($AI:$AI,$AE:$AE,$AS19,$AJ:$AJ,DO$3)</f>
        <v>0</v>
      </c>
      <c r="DP19" s="18">
        <f>SUMIFS($AI:$AI,$AE:$AE,$AS19,$AJ:$AJ,DP$3)</f>
        <v>0</v>
      </c>
      <c r="DQ19" s="18">
        <f>SUMIFS($AI:$AI,$AE:$AE,$AS19,$AJ:$AJ,DQ$3)</f>
        <v>0</v>
      </c>
      <c r="DR19" s="18">
        <f>SUMIFS($AI:$AI,$AE:$AE,$AS19,$AJ:$AJ,DR$3)</f>
        <v>0</v>
      </c>
      <c r="DS19" s="18">
        <f>SUMIFS($AI:$AI,$AE:$AE,$AS19,$AJ:$AJ,DS$3)</f>
        <v>0</v>
      </c>
      <c r="DT19" s="18">
        <f>SUMIFS($AI:$AI,$AE:$AE,$AS19,$AJ:$AJ,DT$3)</f>
        <v>0</v>
      </c>
      <c r="DU19" s="18">
        <f>SUMIFS($AI:$AI,$AE:$AE,$AS19,$AJ:$AJ,DU$3)</f>
        <v>0</v>
      </c>
      <c r="DV19" s="18">
        <f>SUMIFS($AI:$AI,$AE:$AE,$AS19,$AJ:$AJ,DV$3)</f>
        <v>0</v>
      </c>
      <c r="DW19" s="18">
        <f>SUMIFS($AI:$AI,$AE:$AE,$AS19,$AJ:$AJ,DW$3)</f>
        <v>0</v>
      </c>
      <c r="DX19" s="18">
        <f>SUMIFS($AI:$AI,$AE:$AE,$AS19,$AJ:$AJ,DX$3)</f>
        <v>0</v>
      </c>
      <c r="DY19" s="18">
        <f>SUMIFS($AI:$AI,$AE:$AE,$AS19,$AJ:$AJ,DY$3)</f>
        <v>0</v>
      </c>
      <c r="DZ19" s="18">
        <f>SUMIFS($AI:$AI,$AE:$AE,$AS19,$AJ:$AJ,DZ$3)</f>
        <v>0</v>
      </c>
      <c r="EA19" s="18">
        <f>SUMIFS($AI:$AI,$AE:$AE,$AS19,$AJ:$AJ,EA$3)</f>
        <v>0</v>
      </c>
      <c r="EB19" s="18">
        <f>SUMIFS($AI:$AI,$AE:$AE,$AS19,$AJ:$AJ,EB$3)</f>
        <v>0</v>
      </c>
      <c r="EC19" s="18"/>
      <c r="ED19" s="18"/>
      <c r="EE19" s="18"/>
      <c r="EF19" s="18"/>
      <c r="EG19" s="18"/>
      <c r="EH19" s="28"/>
      <c r="EI19" s="18">
        <f t="shared" si="7"/>
        <v>0</v>
      </c>
      <c r="EJ19" s="18">
        <f t="shared" si="8"/>
        <v>1</v>
      </c>
      <c r="EK19" s="18">
        <f t="shared" si="9"/>
        <v>0</v>
      </c>
    </row>
    <row r="20" spans="1:141" x14ac:dyDescent="0.25">
      <c r="A20" s="22" t="s">
        <v>18</v>
      </c>
      <c r="B20" s="22">
        <v>2013</v>
      </c>
      <c r="C20" s="22">
        <v>2066</v>
      </c>
      <c r="D20" s="22">
        <v>9999</v>
      </c>
      <c r="E20" s="22">
        <v>9999</v>
      </c>
      <c r="F20" s="22">
        <v>9999</v>
      </c>
      <c r="G20" s="22">
        <v>9999</v>
      </c>
      <c r="H20" s="22">
        <v>9999</v>
      </c>
      <c r="I20" s="23">
        <v>9999</v>
      </c>
      <c r="J20" s="22"/>
      <c r="K20" s="22"/>
      <c r="L20" s="22">
        <v>638183</v>
      </c>
      <c r="M20" s="22" t="s">
        <v>55</v>
      </c>
      <c r="N20" s="24">
        <v>9</v>
      </c>
      <c r="O20" t="s">
        <v>83</v>
      </c>
      <c r="P20" t="s">
        <v>32</v>
      </c>
      <c r="Q20" t="str">
        <f t="shared" si="1"/>
        <v>GO</v>
      </c>
      <c r="AD20" s="17" t="s">
        <v>61</v>
      </c>
      <c r="AE20" t="str">
        <f t="shared" si="3"/>
        <v>050BMG0260</v>
      </c>
      <c r="AF20" t="str">
        <f t="shared" si="4"/>
        <v>G</v>
      </c>
      <c r="AG20" s="18">
        <f>SUMIFS($N:$N,$O:$O,"plano",$P:$P,$AD20)/SUMIF(M:M,AE20,N:N)</f>
        <v>0</v>
      </c>
      <c r="AH20" s="18">
        <f>SUMIFS($N:$N,$O:$O,"ondulado",$P:$P,$AD20)/SUMIF(M:M,AE20,N:N)</f>
        <v>0.42328042328042331</v>
      </c>
      <c r="AI20" s="18">
        <f>SUMIFS($N:$N,$O:$O,"montanhoso",$P:$P,$AD20)/SUMIF(M:M,AE20,N:N)</f>
        <v>0</v>
      </c>
      <c r="AJ20" s="19">
        <f>INDEX(V:V,MATCH($AF20,$T:$T,0))</f>
        <v>2033</v>
      </c>
      <c r="AK20" s="19">
        <f>INDEX(W:W,MATCH($AF20,$T:$T,0))</f>
        <v>2045</v>
      </c>
      <c r="AL20" s="19">
        <f>INDEX(X:X,MATCH($AF20,$T:$T,0))</f>
        <v>9999</v>
      </c>
      <c r="AM20" s="19">
        <f>INDEX(Y:Y,MATCH($AF20,$T:$T,0))</f>
        <v>9999</v>
      </c>
      <c r="AN20" s="19">
        <f>INDEX(Z:Z,MATCH($AF20,$T:$T,0))</f>
        <v>9999</v>
      </c>
      <c r="AO20" s="19">
        <f>INDEX(AA:AA,MATCH($AF20,$T:$T,0))</f>
        <v>9999</v>
      </c>
      <c r="AP20" s="19">
        <f>INDEX(AB:AB,MATCH($AF20,$T:$T,0))</f>
        <v>9999</v>
      </c>
      <c r="AQ20" s="7"/>
      <c r="AR20" s="27">
        <v>15.8</v>
      </c>
      <c r="AS20" s="17" t="s">
        <v>95</v>
      </c>
      <c r="AT20" s="18">
        <f>SUMIFS($AG:$AG,$AE:$AE,$AS20,$AJ:$AJ,AT$3)</f>
        <v>0</v>
      </c>
      <c r="AU20" s="18">
        <f>SUMIFS($AG:$AG,$AE:$AE,$AS20,$AJ:$AJ,AU$3)</f>
        <v>0</v>
      </c>
      <c r="AV20" s="18">
        <f>SUMIFS($AG:$AG,$AE:$AE,$AS20,$AJ:$AJ,AV$3)</f>
        <v>0</v>
      </c>
      <c r="AW20" s="18">
        <f>SUMIFS($AG:$AG,$AE:$AE,$AS20,$AJ:$AJ,AW$3)</f>
        <v>0</v>
      </c>
      <c r="AX20" s="18">
        <f>SUMIFS($AG:$AG,$AE:$AE,$AS20,$AJ:$AJ,AX$3)</f>
        <v>0</v>
      </c>
      <c r="AY20" s="18">
        <f>SUMIFS($AG:$AG,$AE:$AE,$AS20,$AJ:$AJ,AY$3)</f>
        <v>0</v>
      </c>
      <c r="AZ20" s="18">
        <f>SUMIFS($AG:$AG,$AE:$AE,$AS20,$AJ:$AJ,AZ$3)</f>
        <v>0</v>
      </c>
      <c r="BA20" s="18">
        <f>SUMIFS($AG:$AG,$AE:$AE,$AS20,$AJ:$AJ,BA$3)</f>
        <v>0</v>
      </c>
      <c r="BB20" s="18">
        <f>SUMIFS($AG:$AG,$AE:$AE,$AS20,$AJ:$AJ,BB$3)</f>
        <v>0</v>
      </c>
      <c r="BC20" s="18">
        <f>SUMIFS($AG:$AG,$AE:$AE,$AS20,$AJ:$AJ,BC$3)</f>
        <v>0</v>
      </c>
      <c r="BD20" s="18">
        <f>SUMIFS($AG:$AG,$AE:$AE,$AS20,$AJ:$AJ,BD$3)</f>
        <v>0</v>
      </c>
      <c r="BE20" s="18">
        <f>SUMIFS($AG:$AG,$AE:$AE,$AS20,$AJ:$AJ,BE$3)</f>
        <v>0</v>
      </c>
      <c r="BF20" s="18">
        <f>SUMIFS($AG:$AG,$AE:$AE,$AS20,$AJ:$AJ,BF$3)</f>
        <v>0</v>
      </c>
      <c r="BG20" s="18">
        <f>SUMIFS($AG:$AG,$AE:$AE,$AS20,$AJ:$AJ,BG$3)</f>
        <v>0</v>
      </c>
      <c r="BH20" s="18">
        <f>SUMIFS($AG:$AG,$AE:$AE,$AS20,$AJ:$AJ,BH$3)</f>
        <v>0</v>
      </c>
      <c r="BI20" s="18">
        <f>SUMIFS($AG:$AG,$AE:$AE,$AS20,$AJ:$AJ,BI$3)</f>
        <v>0</v>
      </c>
      <c r="BJ20" s="18">
        <f>SUMIFS($AG:$AG,$AE:$AE,$AS20,$AJ:$AJ,BJ$3)</f>
        <v>0</v>
      </c>
      <c r="BK20" s="18">
        <f>SUMIFS($AG:$AG,$AE:$AE,$AS20,$AJ:$AJ,BK$3)</f>
        <v>0</v>
      </c>
      <c r="BL20" s="18">
        <f>SUMIFS($AG:$AG,$AE:$AE,$AS20,$AJ:$AJ,BL$3)</f>
        <v>0</v>
      </c>
      <c r="BM20" s="18">
        <f>SUMIFS($AG:$AG,$AE:$AE,$AS20,$AJ:$AJ,BM$3)</f>
        <v>0</v>
      </c>
      <c r="BN20" s="18">
        <f>SUMIFS($AG:$AG,$AE:$AE,$AS20,$AJ:$AJ,BN$3)</f>
        <v>0</v>
      </c>
      <c r="BO20" s="18">
        <f>SUMIFS($AG:$AG,$AE:$AE,$AS20,$AJ:$AJ,BO$3)</f>
        <v>0</v>
      </c>
      <c r="BP20" s="18">
        <f>SUMIFS($AG:$AG,$AE:$AE,$AS20,$AJ:$AJ,BP$3)</f>
        <v>0</v>
      </c>
      <c r="BQ20" s="18">
        <f>SUMIFS($AG:$AG,$AE:$AE,$AS20,$AJ:$AJ,BQ$3)</f>
        <v>0</v>
      </c>
      <c r="BR20" s="18">
        <f>SUMIFS($AG:$AG,$AE:$AE,$AS20,$AJ:$AJ,BR$3)</f>
        <v>0</v>
      </c>
      <c r="BS20" s="18"/>
      <c r="BT20" s="18"/>
      <c r="BU20" s="18"/>
      <c r="BV20" s="18"/>
      <c r="BW20" s="18"/>
      <c r="BX20" s="28"/>
      <c r="BY20" s="18">
        <f>SUMIFS($AH:$AH,$AE:$AE,$AS20,$AJ:$AJ,BY$3)</f>
        <v>0</v>
      </c>
      <c r="BZ20" s="18">
        <f>SUMIFS($AH:$AH,$AE:$AE,$AS20,$AJ:$AJ,BZ$3)</f>
        <v>0</v>
      </c>
      <c r="CA20" s="18">
        <f>SUMIFS($AH:$AH,$AE:$AE,$AS20,$AJ:$AJ,CA$3)</f>
        <v>0</v>
      </c>
      <c r="CB20" s="18">
        <f>SUMIFS($AH:$AH,$AE:$AE,$AS20,$AJ:$AJ,CB$3)</f>
        <v>0</v>
      </c>
      <c r="CC20" s="18">
        <f>SUMIFS($AH:$AH,$AE:$AE,$AS20,$AJ:$AJ,CC$3)</f>
        <v>0</v>
      </c>
      <c r="CD20" s="18">
        <f>SUMIFS($AH:$AH,$AE:$AE,$AS20,$AJ:$AJ,CD$3)</f>
        <v>0</v>
      </c>
      <c r="CE20" s="18">
        <f>SUMIFS($AH:$AH,$AE:$AE,$AS20,$AJ:$AJ,CE$3)</f>
        <v>0</v>
      </c>
      <c r="CF20" s="18">
        <f>SUMIFS($AH:$AH,$AE:$AE,$AS20,$AJ:$AJ,CF$3)</f>
        <v>0</v>
      </c>
      <c r="CG20" s="18">
        <f>SUMIFS($AH:$AH,$AE:$AE,$AS20,$AJ:$AJ,CG$3)</f>
        <v>0</v>
      </c>
      <c r="CH20" s="18">
        <f>SUMIFS($AH:$AH,$AE:$AE,$AS20,$AJ:$AJ,CH$3)</f>
        <v>0</v>
      </c>
      <c r="CI20" s="18">
        <f>SUMIFS($AH:$AH,$AE:$AE,$AS20,$AJ:$AJ,CI$3)</f>
        <v>0</v>
      </c>
      <c r="CJ20" s="18">
        <f>SUMIFS($AH:$AH,$AE:$AE,$AS20,$AJ:$AJ,CJ$3)</f>
        <v>0</v>
      </c>
      <c r="CK20" s="18">
        <f>SUMIFS($AH:$AH,$AE:$AE,$AS20,$AJ:$AJ,CK$3)</f>
        <v>0</v>
      </c>
      <c r="CL20" s="18">
        <f>SUMIFS($AH:$AH,$AE:$AE,$AS20,$AJ:$AJ,CL$3)</f>
        <v>0</v>
      </c>
      <c r="CM20" s="18">
        <f>SUMIFS($AH:$AH,$AE:$AE,$AS20,$AJ:$AJ,CM$3)</f>
        <v>0</v>
      </c>
      <c r="CN20" s="18">
        <f>SUMIFS($AH:$AH,$AE:$AE,$AS20,$AJ:$AJ,CN$3)</f>
        <v>0</v>
      </c>
      <c r="CO20" s="18">
        <f>SUMIFS($AH:$AH,$AE:$AE,$AS20,$AJ:$AJ,CO$3)</f>
        <v>0</v>
      </c>
      <c r="CP20" s="18">
        <f>SUMIFS($AH:$AH,$AE:$AE,$AS20,$AJ:$AJ,CP$3)</f>
        <v>0</v>
      </c>
      <c r="CQ20" s="18">
        <f>SUMIFS($AH:$AH,$AE:$AE,$AS20,$AJ:$AJ,CQ$3)</f>
        <v>0</v>
      </c>
      <c r="CR20" s="18">
        <f>SUMIFS($AH:$AH,$AE:$AE,$AS20,$AJ:$AJ,CR$3)</f>
        <v>0</v>
      </c>
      <c r="CS20" s="18">
        <f>SUMIFS($AH:$AH,$AE:$AE,$AS20,$AJ:$AJ,CS$3)</f>
        <v>0</v>
      </c>
      <c r="CT20" s="18">
        <f>SUMIFS($AH:$AH,$AE:$AE,$AS20,$AJ:$AJ,CT$3)</f>
        <v>0</v>
      </c>
      <c r="CU20" s="18">
        <f>SUMIFS($AH:$AH,$AE:$AE,$AS20,$AJ:$AJ,CU$3)</f>
        <v>0</v>
      </c>
      <c r="CV20" s="18">
        <f>SUMIFS($AH:$AH,$AE:$AE,$AS20,$AJ:$AJ,CV$3)</f>
        <v>0</v>
      </c>
      <c r="CW20" s="18">
        <f>SUMIFS($AH:$AH,$AE:$AE,$AS20,$AJ:$AJ,CW$3)</f>
        <v>0</v>
      </c>
      <c r="CX20" s="18"/>
      <c r="CY20" s="18"/>
      <c r="CZ20" s="18"/>
      <c r="DA20" s="18"/>
      <c r="DB20" s="18"/>
      <c r="DD20" s="18">
        <f>SUMIFS($AI:$AI,$AE:$AE,$AS20,$AJ:$AJ,DD$3)</f>
        <v>0</v>
      </c>
      <c r="DE20" s="18">
        <f>SUMIFS($AI:$AI,$AE:$AE,$AS20,$AJ:$AJ,DE$3)</f>
        <v>0</v>
      </c>
      <c r="DF20" s="18">
        <f>SUMIFS($AI:$AI,$AE:$AE,$AS20,$AJ:$AJ,DF$3)</f>
        <v>0</v>
      </c>
      <c r="DG20" s="18">
        <f>SUMIFS($AI:$AI,$AE:$AE,$AS20,$AJ:$AJ,DG$3)</f>
        <v>0</v>
      </c>
      <c r="DH20" s="18">
        <f>SUMIFS($AI:$AI,$AE:$AE,$AS20,$AJ:$AJ,DH$3)</f>
        <v>0</v>
      </c>
      <c r="DI20" s="18">
        <f>SUMIFS($AI:$AI,$AE:$AE,$AS20,$AJ:$AJ,DI$3)</f>
        <v>0</v>
      </c>
      <c r="DJ20" s="18">
        <f>SUMIFS($AI:$AI,$AE:$AE,$AS20,$AJ:$AJ,DJ$3)</f>
        <v>0</v>
      </c>
      <c r="DK20" s="18">
        <f>SUMIFS($AI:$AI,$AE:$AE,$AS20,$AJ:$AJ,DK$3)</f>
        <v>0</v>
      </c>
      <c r="DL20" s="18">
        <f>SUMIFS($AI:$AI,$AE:$AE,$AS20,$AJ:$AJ,DL$3)</f>
        <v>0</v>
      </c>
      <c r="DM20" s="18">
        <f>SUMIFS($AI:$AI,$AE:$AE,$AS20,$AJ:$AJ,DM$3)</f>
        <v>0</v>
      </c>
      <c r="DN20" s="18">
        <f>SUMIFS($AI:$AI,$AE:$AE,$AS20,$AJ:$AJ,DN$3)</f>
        <v>0</v>
      </c>
      <c r="DO20" s="18">
        <f>SUMIFS($AI:$AI,$AE:$AE,$AS20,$AJ:$AJ,DO$3)</f>
        <v>0</v>
      </c>
      <c r="DP20" s="18">
        <f>SUMIFS($AI:$AI,$AE:$AE,$AS20,$AJ:$AJ,DP$3)</f>
        <v>0</v>
      </c>
      <c r="DQ20" s="18">
        <f>SUMIFS($AI:$AI,$AE:$AE,$AS20,$AJ:$AJ,DQ$3)</f>
        <v>0</v>
      </c>
      <c r="DR20" s="18">
        <f>SUMIFS($AI:$AI,$AE:$AE,$AS20,$AJ:$AJ,DR$3)</f>
        <v>0</v>
      </c>
      <c r="DS20" s="18">
        <f>SUMIFS($AI:$AI,$AE:$AE,$AS20,$AJ:$AJ,DS$3)</f>
        <v>0</v>
      </c>
      <c r="DT20" s="18">
        <f>SUMIFS($AI:$AI,$AE:$AE,$AS20,$AJ:$AJ,DT$3)</f>
        <v>0</v>
      </c>
      <c r="DU20" s="18">
        <f>SUMIFS($AI:$AI,$AE:$AE,$AS20,$AJ:$AJ,DU$3)</f>
        <v>0</v>
      </c>
      <c r="DV20" s="18">
        <f>SUMIFS($AI:$AI,$AE:$AE,$AS20,$AJ:$AJ,DV$3)</f>
        <v>0</v>
      </c>
      <c r="DW20" s="18">
        <f>SUMIFS($AI:$AI,$AE:$AE,$AS20,$AJ:$AJ,DW$3)</f>
        <v>0</v>
      </c>
      <c r="DX20" s="18">
        <f>SUMIFS($AI:$AI,$AE:$AE,$AS20,$AJ:$AJ,DX$3)</f>
        <v>0</v>
      </c>
      <c r="DY20" s="18">
        <f>SUMIFS($AI:$AI,$AE:$AE,$AS20,$AJ:$AJ,DY$3)</f>
        <v>0</v>
      </c>
      <c r="DZ20" s="18">
        <f>SUMIFS($AI:$AI,$AE:$AE,$AS20,$AJ:$AJ,DZ$3)</f>
        <v>0</v>
      </c>
      <c r="EA20" s="18">
        <f>SUMIFS($AI:$AI,$AE:$AE,$AS20,$AJ:$AJ,EA$3)</f>
        <v>0</v>
      </c>
      <c r="EB20" s="18">
        <f>SUMIFS($AI:$AI,$AE:$AE,$AS20,$AJ:$AJ,EB$3)</f>
        <v>0</v>
      </c>
      <c r="EC20" s="18"/>
      <c r="ED20" s="18"/>
      <c r="EE20" s="18"/>
      <c r="EF20" s="18"/>
      <c r="EG20" s="18"/>
      <c r="EH20" s="28"/>
      <c r="EI20" s="18">
        <f t="shared" si="7"/>
        <v>0</v>
      </c>
      <c r="EJ20" s="18">
        <f t="shared" si="8"/>
        <v>0</v>
      </c>
      <c r="EK20" s="18">
        <f t="shared" si="9"/>
        <v>0</v>
      </c>
    </row>
    <row r="21" spans="1:141" ht="15.75" thickBot="1" x14ac:dyDescent="0.3">
      <c r="A21" s="29"/>
      <c r="B21" s="29"/>
      <c r="C21" s="29"/>
      <c r="D21" s="29"/>
      <c r="E21" s="29"/>
      <c r="F21" s="29"/>
      <c r="G21" s="29"/>
      <c r="H21" s="29"/>
      <c r="I21" s="30"/>
      <c r="J21" s="29"/>
      <c r="K21" s="29"/>
      <c r="L21" s="29"/>
      <c r="M21" s="29"/>
      <c r="N21" s="31" t="s">
        <v>84</v>
      </c>
      <c r="O21" t="s">
        <v>84</v>
      </c>
      <c r="P21" t="s">
        <v>84</v>
      </c>
      <c r="Q21" t="str">
        <f t="shared" si="1"/>
        <v/>
      </c>
      <c r="AD21" s="17" t="s">
        <v>63</v>
      </c>
      <c r="AE21" t="str">
        <f t="shared" si="3"/>
        <v>050BMG0265</v>
      </c>
      <c r="AF21" t="str">
        <f t="shared" si="4"/>
        <v>G</v>
      </c>
      <c r="AG21" s="18">
        <f>SUMIFS($N:$N,$O:$O,"plano",$P:$P,$AD21)/SUMIF(M:M,AE21,N:N)</f>
        <v>0</v>
      </c>
      <c r="AH21" s="18">
        <f>SUMIFS($N:$N,$O:$O,"ondulado",$P:$P,$AD21)/SUMIF(M:M,AE21,N:N)</f>
        <v>1</v>
      </c>
      <c r="AI21" s="18">
        <f>SUMIFS($N:$N,$O:$O,"montanhoso",$P:$P,$AD21)/SUMIF(M:M,AE21,N:N)</f>
        <v>0</v>
      </c>
      <c r="AJ21" s="19">
        <f>INDEX(V:V,MATCH($AF21,$T:$T,0))</f>
        <v>2033</v>
      </c>
      <c r="AK21" s="19">
        <f>INDEX(W:W,MATCH($AF21,$T:$T,0))</f>
        <v>2045</v>
      </c>
      <c r="AL21" s="19">
        <f>INDEX(X:X,MATCH($AF21,$T:$T,0))</f>
        <v>9999</v>
      </c>
      <c r="AM21" s="19">
        <f>INDEX(Y:Y,MATCH($AF21,$T:$T,0))</f>
        <v>9999</v>
      </c>
      <c r="AN21" s="19">
        <f>INDEX(Z:Z,MATCH($AF21,$T:$T,0))</f>
        <v>9999</v>
      </c>
      <c r="AO21" s="19">
        <f>INDEX(AA:AA,MATCH($AF21,$T:$T,0))</f>
        <v>9999</v>
      </c>
      <c r="AP21" s="19">
        <f>INDEX(AB:AB,MATCH($AF21,$T:$T,0))</f>
        <v>9999</v>
      </c>
      <c r="AQ21" s="7"/>
      <c r="AR21" s="27">
        <v>3.5</v>
      </c>
      <c r="AS21" s="17" t="s">
        <v>94</v>
      </c>
      <c r="AT21" s="18">
        <f>SUMIFS($AG:$AG,$AE:$AE,$AS21,$AJ:$AJ,AT$3)</f>
        <v>0</v>
      </c>
      <c r="AU21" s="18">
        <f>SUMIFS($AG:$AG,$AE:$AE,$AS21,$AJ:$AJ,AU$3)</f>
        <v>0</v>
      </c>
      <c r="AV21" s="18">
        <f>SUMIFS($AG:$AG,$AE:$AE,$AS21,$AJ:$AJ,AV$3)</f>
        <v>0</v>
      </c>
      <c r="AW21" s="18">
        <f>SUMIFS($AG:$AG,$AE:$AE,$AS21,$AJ:$AJ,AW$3)</f>
        <v>0</v>
      </c>
      <c r="AX21" s="18">
        <f>SUMIFS($AG:$AG,$AE:$AE,$AS21,$AJ:$AJ,AX$3)</f>
        <v>0</v>
      </c>
      <c r="AY21" s="18">
        <f>SUMIFS($AG:$AG,$AE:$AE,$AS21,$AJ:$AJ,AY$3)</f>
        <v>0</v>
      </c>
      <c r="AZ21" s="18">
        <f>SUMIFS($AG:$AG,$AE:$AE,$AS21,$AJ:$AJ,AZ$3)</f>
        <v>0</v>
      </c>
      <c r="BA21" s="18">
        <f>SUMIFS($AG:$AG,$AE:$AE,$AS21,$AJ:$AJ,BA$3)</f>
        <v>0</v>
      </c>
      <c r="BB21" s="18">
        <f>SUMIFS($AG:$AG,$AE:$AE,$AS21,$AJ:$AJ,BB$3)</f>
        <v>0</v>
      </c>
      <c r="BC21" s="18">
        <f>SUMIFS($AG:$AG,$AE:$AE,$AS21,$AJ:$AJ,BC$3)</f>
        <v>0</v>
      </c>
      <c r="BD21" s="18">
        <f>SUMIFS($AG:$AG,$AE:$AE,$AS21,$AJ:$AJ,BD$3)</f>
        <v>0</v>
      </c>
      <c r="BE21" s="18">
        <f>SUMIFS($AG:$AG,$AE:$AE,$AS21,$AJ:$AJ,BE$3)</f>
        <v>0</v>
      </c>
      <c r="BF21" s="18">
        <f>SUMIFS($AG:$AG,$AE:$AE,$AS21,$AJ:$AJ,BF$3)</f>
        <v>0</v>
      </c>
      <c r="BG21" s="18">
        <f>SUMIFS($AG:$AG,$AE:$AE,$AS21,$AJ:$AJ,BG$3)</f>
        <v>0</v>
      </c>
      <c r="BH21" s="18">
        <f>SUMIFS($AG:$AG,$AE:$AE,$AS21,$AJ:$AJ,BH$3)</f>
        <v>0</v>
      </c>
      <c r="BI21" s="18">
        <f>SUMIFS($AG:$AG,$AE:$AE,$AS21,$AJ:$AJ,BI$3)</f>
        <v>0</v>
      </c>
      <c r="BJ21" s="18">
        <f>SUMIFS($AG:$AG,$AE:$AE,$AS21,$AJ:$AJ,BJ$3)</f>
        <v>0</v>
      </c>
      <c r="BK21" s="18">
        <f>SUMIFS($AG:$AG,$AE:$AE,$AS21,$AJ:$AJ,BK$3)</f>
        <v>0</v>
      </c>
      <c r="BL21" s="18">
        <f>SUMIFS($AG:$AG,$AE:$AE,$AS21,$AJ:$AJ,BL$3)</f>
        <v>0</v>
      </c>
      <c r="BM21" s="18">
        <f>SUMIFS($AG:$AG,$AE:$AE,$AS21,$AJ:$AJ,BM$3)</f>
        <v>0</v>
      </c>
      <c r="BN21" s="18">
        <f>SUMIFS($AG:$AG,$AE:$AE,$AS21,$AJ:$AJ,BN$3)</f>
        <v>0</v>
      </c>
      <c r="BO21" s="18">
        <f>SUMIFS($AG:$AG,$AE:$AE,$AS21,$AJ:$AJ,BO$3)</f>
        <v>0</v>
      </c>
      <c r="BP21" s="18">
        <f>SUMIFS($AG:$AG,$AE:$AE,$AS21,$AJ:$AJ,BP$3)</f>
        <v>0</v>
      </c>
      <c r="BQ21" s="18">
        <f>SUMIFS($AG:$AG,$AE:$AE,$AS21,$AJ:$AJ,BQ$3)</f>
        <v>0</v>
      </c>
      <c r="BR21" s="18">
        <f>SUMIFS($AG:$AG,$AE:$AE,$AS21,$AJ:$AJ,BR$3)</f>
        <v>0</v>
      </c>
      <c r="BS21" s="18"/>
      <c r="BT21" s="18"/>
      <c r="BU21" s="18"/>
      <c r="BV21" s="18"/>
      <c r="BW21" s="18"/>
      <c r="BX21" s="28"/>
      <c r="BY21" s="18">
        <f>SUMIFS($AH:$AH,$AE:$AE,$AS21,$AJ:$AJ,BY$3)</f>
        <v>0</v>
      </c>
      <c r="BZ21" s="18">
        <f>SUMIFS($AH:$AH,$AE:$AE,$AS21,$AJ:$AJ,BZ$3)</f>
        <v>0</v>
      </c>
      <c r="CA21" s="18">
        <f>SUMIFS($AH:$AH,$AE:$AE,$AS21,$AJ:$AJ,CA$3)</f>
        <v>0</v>
      </c>
      <c r="CB21" s="18">
        <f>SUMIFS($AH:$AH,$AE:$AE,$AS21,$AJ:$AJ,CB$3)</f>
        <v>0</v>
      </c>
      <c r="CC21" s="18">
        <f>SUMIFS($AH:$AH,$AE:$AE,$AS21,$AJ:$AJ,CC$3)</f>
        <v>0</v>
      </c>
      <c r="CD21" s="18">
        <f>SUMIFS($AH:$AH,$AE:$AE,$AS21,$AJ:$AJ,CD$3)</f>
        <v>0</v>
      </c>
      <c r="CE21" s="18">
        <f>SUMIFS($AH:$AH,$AE:$AE,$AS21,$AJ:$AJ,CE$3)</f>
        <v>0</v>
      </c>
      <c r="CF21" s="18">
        <f>SUMIFS($AH:$AH,$AE:$AE,$AS21,$AJ:$AJ,CF$3)</f>
        <v>0</v>
      </c>
      <c r="CG21" s="18">
        <f>SUMIFS($AH:$AH,$AE:$AE,$AS21,$AJ:$AJ,CG$3)</f>
        <v>0</v>
      </c>
      <c r="CH21" s="18">
        <f>SUMIFS($AH:$AH,$AE:$AE,$AS21,$AJ:$AJ,CH$3)</f>
        <v>0</v>
      </c>
      <c r="CI21" s="18">
        <f>SUMIFS($AH:$AH,$AE:$AE,$AS21,$AJ:$AJ,CI$3)</f>
        <v>0</v>
      </c>
      <c r="CJ21" s="18">
        <f>SUMIFS($AH:$AH,$AE:$AE,$AS21,$AJ:$AJ,CJ$3)</f>
        <v>0</v>
      </c>
      <c r="CK21" s="18">
        <f>SUMIFS($AH:$AH,$AE:$AE,$AS21,$AJ:$AJ,CK$3)</f>
        <v>0</v>
      </c>
      <c r="CL21" s="18">
        <f>SUMIFS($AH:$AH,$AE:$AE,$AS21,$AJ:$AJ,CL$3)</f>
        <v>0</v>
      </c>
      <c r="CM21" s="18">
        <f>SUMIFS($AH:$AH,$AE:$AE,$AS21,$AJ:$AJ,CM$3)</f>
        <v>0</v>
      </c>
      <c r="CN21" s="18">
        <f>SUMIFS($AH:$AH,$AE:$AE,$AS21,$AJ:$AJ,CN$3)</f>
        <v>0</v>
      </c>
      <c r="CO21" s="18">
        <f>SUMIFS($AH:$AH,$AE:$AE,$AS21,$AJ:$AJ,CO$3)</f>
        <v>0</v>
      </c>
      <c r="CP21" s="18">
        <f>SUMIFS($AH:$AH,$AE:$AE,$AS21,$AJ:$AJ,CP$3)</f>
        <v>0</v>
      </c>
      <c r="CQ21" s="18">
        <f>SUMIFS($AH:$AH,$AE:$AE,$AS21,$AJ:$AJ,CQ$3)</f>
        <v>0</v>
      </c>
      <c r="CR21" s="18">
        <f>SUMIFS($AH:$AH,$AE:$AE,$AS21,$AJ:$AJ,CR$3)</f>
        <v>0</v>
      </c>
      <c r="CS21" s="18">
        <f>SUMIFS($AH:$AH,$AE:$AE,$AS21,$AJ:$AJ,CS$3)</f>
        <v>0</v>
      </c>
      <c r="CT21" s="18">
        <f>SUMIFS($AH:$AH,$AE:$AE,$AS21,$AJ:$AJ,CT$3)</f>
        <v>0</v>
      </c>
      <c r="CU21" s="18">
        <f>SUMIFS($AH:$AH,$AE:$AE,$AS21,$AJ:$AJ,CU$3)</f>
        <v>0</v>
      </c>
      <c r="CV21" s="18">
        <f>SUMIFS($AH:$AH,$AE:$AE,$AS21,$AJ:$AJ,CV$3)</f>
        <v>0</v>
      </c>
      <c r="CW21" s="18">
        <f>SUMIFS($AH:$AH,$AE:$AE,$AS21,$AJ:$AJ,CW$3)</f>
        <v>0</v>
      </c>
      <c r="CX21" s="18"/>
      <c r="CY21" s="18"/>
      <c r="CZ21" s="18"/>
      <c r="DA21" s="18"/>
      <c r="DB21" s="18"/>
      <c r="DD21" s="18">
        <f>SUMIFS($AI:$AI,$AE:$AE,$AS21,$AJ:$AJ,DD$3)</f>
        <v>0</v>
      </c>
      <c r="DE21" s="18">
        <f>SUMIFS($AI:$AI,$AE:$AE,$AS21,$AJ:$AJ,DE$3)</f>
        <v>0</v>
      </c>
      <c r="DF21" s="18">
        <f>SUMIFS($AI:$AI,$AE:$AE,$AS21,$AJ:$AJ,DF$3)</f>
        <v>0</v>
      </c>
      <c r="DG21" s="18">
        <f>SUMIFS($AI:$AI,$AE:$AE,$AS21,$AJ:$AJ,DG$3)</f>
        <v>0</v>
      </c>
      <c r="DH21" s="18">
        <f>SUMIFS($AI:$AI,$AE:$AE,$AS21,$AJ:$AJ,DH$3)</f>
        <v>0</v>
      </c>
      <c r="DI21" s="18">
        <f>SUMIFS($AI:$AI,$AE:$AE,$AS21,$AJ:$AJ,DI$3)</f>
        <v>0</v>
      </c>
      <c r="DJ21" s="18">
        <f>SUMIFS($AI:$AI,$AE:$AE,$AS21,$AJ:$AJ,DJ$3)</f>
        <v>0</v>
      </c>
      <c r="DK21" s="18">
        <f>SUMIFS($AI:$AI,$AE:$AE,$AS21,$AJ:$AJ,DK$3)</f>
        <v>0</v>
      </c>
      <c r="DL21" s="18">
        <f>SUMIFS($AI:$AI,$AE:$AE,$AS21,$AJ:$AJ,DL$3)</f>
        <v>0</v>
      </c>
      <c r="DM21" s="18">
        <f>SUMIFS($AI:$AI,$AE:$AE,$AS21,$AJ:$AJ,DM$3)</f>
        <v>0</v>
      </c>
      <c r="DN21" s="18">
        <f>SUMIFS($AI:$AI,$AE:$AE,$AS21,$AJ:$AJ,DN$3)</f>
        <v>0</v>
      </c>
      <c r="DO21" s="18">
        <f>SUMIFS($AI:$AI,$AE:$AE,$AS21,$AJ:$AJ,DO$3)</f>
        <v>0</v>
      </c>
      <c r="DP21" s="18">
        <f>SUMIFS($AI:$AI,$AE:$AE,$AS21,$AJ:$AJ,DP$3)</f>
        <v>0</v>
      </c>
      <c r="DQ21" s="18">
        <f>SUMIFS($AI:$AI,$AE:$AE,$AS21,$AJ:$AJ,DQ$3)</f>
        <v>0</v>
      </c>
      <c r="DR21" s="18">
        <f>SUMIFS($AI:$AI,$AE:$AE,$AS21,$AJ:$AJ,DR$3)</f>
        <v>0</v>
      </c>
      <c r="DS21" s="18">
        <f>SUMIFS($AI:$AI,$AE:$AE,$AS21,$AJ:$AJ,DS$3)</f>
        <v>0</v>
      </c>
      <c r="DT21" s="18">
        <f>SUMIFS($AI:$AI,$AE:$AE,$AS21,$AJ:$AJ,DT$3)</f>
        <v>0</v>
      </c>
      <c r="DU21" s="18">
        <f>SUMIFS($AI:$AI,$AE:$AE,$AS21,$AJ:$AJ,DU$3)</f>
        <v>0</v>
      </c>
      <c r="DV21" s="18">
        <f>SUMIFS($AI:$AI,$AE:$AE,$AS21,$AJ:$AJ,DV$3)</f>
        <v>0</v>
      </c>
      <c r="DW21" s="18">
        <f>SUMIFS($AI:$AI,$AE:$AE,$AS21,$AJ:$AJ,DW$3)</f>
        <v>0</v>
      </c>
      <c r="DX21" s="18">
        <f>SUMIFS($AI:$AI,$AE:$AE,$AS21,$AJ:$AJ,DX$3)</f>
        <v>0</v>
      </c>
      <c r="DY21" s="18">
        <f>SUMIFS($AI:$AI,$AE:$AE,$AS21,$AJ:$AJ,DY$3)</f>
        <v>0</v>
      </c>
      <c r="DZ21" s="18">
        <f>SUMIFS($AI:$AI,$AE:$AE,$AS21,$AJ:$AJ,DZ$3)</f>
        <v>0</v>
      </c>
      <c r="EA21" s="18">
        <f>SUMIFS($AI:$AI,$AE:$AE,$AS21,$AJ:$AJ,EA$3)</f>
        <v>0</v>
      </c>
      <c r="EB21" s="18">
        <f>SUMIFS($AI:$AI,$AE:$AE,$AS21,$AJ:$AJ,EB$3)</f>
        <v>0</v>
      </c>
      <c r="EC21" s="18"/>
      <c r="ED21" s="18"/>
      <c r="EE21" s="18"/>
      <c r="EF21" s="18"/>
      <c r="EG21" s="18"/>
      <c r="EH21" s="28"/>
      <c r="EI21" s="18">
        <f t="shared" si="7"/>
        <v>0</v>
      </c>
      <c r="EJ21" s="18">
        <f t="shared" si="8"/>
        <v>0</v>
      </c>
      <c r="EK21" s="18">
        <f t="shared" si="9"/>
        <v>0</v>
      </c>
    </row>
    <row r="22" spans="1:141" x14ac:dyDescent="0.25">
      <c r="A22" s="13" t="s">
        <v>25</v>
      </c>
      <c r="B22" s="13">
        <v>2013</v>
      </c>
      <c r="C22" s="13">
        <v>2070</v>
      </c>
      <c r="D22" s="13">
        <v>9999</v>
      </c>
      <c r="E22" s="13">
        <v>9999</v>
      </c>
      <c r="F22" s="13">
        <v>9999</v>
      </c>
      <c r="G22" s="13">
        <v>9999</v>
      </c>
      <c r="H22" s="13">
        <v>9999</v>
      </c>
      <c r="I22" s="14">
        <v>9999</v>
      </c>
      <c r="J22" s="13"/>
      <c r="K22" s="13"/>
      <c r="L22" s="13">
        <v>638269</v>
      </c>
      <c r="M22" s="13" t="s">
        <v>56</v>
      </c>
      <c r="N22" s="15">
        <v>14.346603440670487</v>
      </c>
      <c r="O22" t="s">
        <v>83</v>
      </c>
      <c r="P22" t="s">
        <v>35</v>
      </c>
      <c r="Q22" t="str">
        <f t="shared" si="1"/>
        <v>GO</v>
      </c>
      <c r="AD22" s="17" t="s">
        <v>65</v>
      </c>
      <c r="AE22" t="str">
        <f t="shared" si="3"/>
        <v>050BMG0270</v>
      </c>
      <c r="AF22" t="str">
        <f t="shared" si="4"/>
        <v>G</v>
      </c>
      <c r="AG22" s="18">
        <f>SUMIFS($N:$N,$O:$O,"plano",$P:$P,$AD22)/SUMIF(M:M,AE22,N:N)</f>
        <v>0</v>
      </c>
      <c r="AH22" s="18">
        <f>SUMIFS($N:$N,$O:$O,"ondulado",$P:$P,$AD22)/SUMIF(M:M,AE22,N:N)</f>
        <v>1</v>
      </c>
      <c r="AI22" s="18">
        <f>SUMIFS($N:$N,$O:$O,"montanhoso",$P:$P,$AD22)/SUMIF(M:M,AE22,N:N)</f>
        <v>0</v>
      </c>
      <c r="AJ22" s="19">
        <f>INDEX(V:V,MATCH($AF22,$T:$T,0))</f>
        <v>2033</v>
      </c>
      <c r="AK22" s="19">
        <f>INDEX(W:W,MATCH($AF22,$T:$T,0))</f>
        <v>2045</v>
      </c>
      <c r="AL22" s="19">
        <f>INDEX(X:X,MATCH($AF22,$T:$T,0))</f>
        <v>9999</v>
      </c>
      <c r="AM22" s="19">
        <f>INDEX(Y:Y,MATCH($AF22,$T:$T,0))</f>
        <v>9999</v>
      </c>
      <c r="AN22" s="19">
        <f>INDEX(Z:Z,MATCH($AF22,$T:$T,0))</f>
        <v>9999</v>
      </c>
      <c r="AO22" s="19">
        <f>INDEX(AA:AA,MATCH($AF22,$T:$T,0))</f>
        <v>9999</v>
      </c>
      <c r="AP22" s="19">
        <f>INDEX(AB:AB,MATCH($AF22,$T:$T,0))</f>
        <v>9999</v>
      </c>
      <c r="AQ22" s="7"/>
      <c r="AR22" s="27">
        <v>3.1</v>
      </c>
      <c r="AS22" s="17" t="s">
        <v>93</v>
      </c>
      <c r="AT22" s="18">
        <f>SUMIFS($AG:$AG,$AE:$AE,$AS22,$AJ:$AJ,AT$3)</f>
        <v>0</v>
      </c>
      <c r="AU22" s="18">
        <f>SUMIFS($AG:$AG,$AE:$AE,$AS22,$AJ:$AJ,AU$3)</f>
        <v>0</v>
      </c>
      <c r="AV22" s="18">
        <f>SUMIFS($AG:$AG,$AE:$AE,$AS22,$AJ:$AJ,AV$3)</f>
        <v>0</v>
      </c>
      <c r="AW22" s="18">
        <f>SUMIFS($AG:$AG,$AE:$AE,$AS22,$AJ:$AJ,AW$3)</f>
        <v>0</v>
      </c>
      <c r="AX22" s="18">
        <f>SUMIFS($AG:$AG,$AE:$AE,$AS22,$AJ:$AJ,AX$3)</f>
        <v>0</v>
      </c>
      <c r="AY22" s="18">
        <f>SUMIFS($AG:$AG,$AE:$AE,$AS22,$AJ:$AJ,AY$3)</f>
        <v>0</v>
      </c>
      <c r="AZ22" s="18">
        <f>SUMIFS($AG:$AG,$AE:$AE,$AS22,$AJ:$AJ,AZ$3)</f>
        <v>0</v>
      </c>
      <c r="BA22" s="18">
        <f>SUMIFS($AG:$AG,$AE:$AE,$AS22,$AJ:$AJ,BA$3)</f>
        <v>0</v>
      </c>
      <c r="BB22" s="18">
        <f>SUMIFS($AG:$AG,$AE:$AE,$AS22,$AJ:$AJ,BB$3)</f>
        <v>0</v>
      </c>
      <c r="BC22" s="18">
        <f>SUMIFS($AG:$AG,$AE:$AE,$AS22,$AJ:$AJ,BC$3)</f>
        <v>0</v>
      </c>
      <c r="BD22" s="18">
        <f>SUMIFS($AG:$AG,$AE:$AE,$AS22,$AJ:$AJ,BD$3)</f>
        <v>0</v>
      </c>
      <c r="BE22" s="18">
        <f>SUMIFS($AG:$AG,$AE:$AE,$AS22,$AJ:$AJ,BE$3)</f>
        <v>0</v>
      </c>
      <c r="BF22" s="18">
        <f>SUMIFS($AG:$AG,$AE:$AE,$AS22,$AJ:$AJ,BF$3)</f>
        <v>0</v>
      </c>
      <c r="BG22" s="18">
        <f>SUMIFS($AG:$AG,$AE:$AE,$AS22,$AJ:$AJ,BG$3)</f>
        <v>0</v>
      </c>
      <c r="BH22" s="18">
        <f>SUMIFS($AG:$AG,$AE:$AE,$AS22,$AJ:$AJ,BH$3)</f>
        <v>0</v>
      </c>
      <c r="BI22" s="18">
        <f>SUMIFS($AG:$AG,$AE:$AE,$AS22,$AJ:$AJ,BI$3)</f>
        <v>0</v>
      </c>
      <c r="BJ22" s="18">
        <f>SUMIFS($AG:$AG,$AE:$AE,$AS22,$AJ:$AJ,BJ$3)</f>
        <v>0</v>
      </c>
      <c r="BK22" s="18">
        <f>SUMIFS($AG:$AG,$AE:$AE,$AS22,$AJ:$AJ,BK$3)</f>
        <v>0</v>
      </c>
      <c r="BL22" s="18">
        <f>SUMIFS($AG:$AG,$AE:$AE,$AS22,$AJ:$AJ,BL$3)</f>
        <v>0</v>
      </c>
      <c r="BM22" s="18">
        <f>SUMIFS($AG:$AG,$AE:$AE,$AS22,$AJ:$AJ,BM$3)</f>
        <v>0</v>
      </c>
      <c r="BN22" s="18">
        <f>SUMIFS($AG:$AG,$AE:$AE,$AS22,$AJ:$AJ,BN$3)</f>
        <v>0</v>
      </c>
      <c r="BO22" s="18">
        <f>SUMIFS($AG:$AG,$AE:$AE,$AS22,$AJ:$AJ,BO$3)</f>
        <v>0</v>
      </c>
      <c r="BP22" s="18">
        <f>SUMIFS($AG:$AG,$AE:$AE,$AS22,$AJ:$AJ,BP$3)</f>
        <v>0</v>
      </c>
      <c r="BQ22" s="18">
        <f>SUMIFS($AG:$AG,$AE:$AE,$AS22,$AJ:$AJ,BQ$3)</f>
        <v>0</v>
      </c>
      <c r="BR22" s="18">
        <f>SUMIFS($AG:$AG,$AE:$AE,$AS22,$AJ:$AJ,BR$3)</f>
        <v>0</v>
      </c>
      <c r="BS22" s="18"/>
      <c r="BT22" s="18"/>
      <c r="BU22" s="18"/>
      <c r="BV22" s="18"/>
      <c r="BW22" s="18"/>
      <c r="BX22" s="28"/>
      <c r="BY22" s="18">
        <f>SUMIFS($AH:$AH,$AE:$AE,$AS22,$AJ:$AJ,BY$3)</f>
        <v>0</v>
      </c>
      <c r="BZ22" s="18">
        <f>SUMIFS($AH:$AH,$AE:$AE,$AS22,$AJ:$AJ,BZ$3)</f>
        <v>0</v>
      </c>
      <c r="CA22" s="18">
        <f>SUMIFS($AH:$AH,$AE:$AE,$AS22,$AJ:$AJ,CA$3)</f>
        <v>0</v>
      </c>
      <c r="CB22" s="18">
        <f>SUMIFS($AH:$AH,$AE:$AE,$AS22,$AJ:$AJ,CB$3)</f>
        <v>0</v>
      </c>
      <c r="CC22" s="18">
        <f>SUMIFS($AH:$AH,$AE:$AE,$AS22,$AJ:$AJ,CC$3)</f>
        <v>0</v>
      </c>
      <c r="CD22" s="18">
        <f>SUMIFS($AH:$AH,$AE:$AE,$AS22,$AJ:$AJ,CD$3)</f>
        <v>0</v>
      </c>
      <c r="CE22" s="18">
        <f>SUMIFS($AH:$AH,$AE:$AE,$AS22,$AJ:$AJ,CE$3)</f>
        <v>0</v>
      </c>
      <c r="CF22" s="18">
        <f>SUMIFS($AH:$AH,$AE:$AE,$AS22,$AJ:$AJ,CF$3)</f>
        <v>0</v>
      </c>
      <c r="CG22" s="18">
        <f>SUMIFS($AH:$AH,$AE:$AE,$AS22,$AJ:$AJ,CG$3)</f>
        <v>0</v>
      </c>
      <c r="CH22" s="18">
        <f>SUMIFS($AH:$AH,$AE:$AE,$AS22,$AJ:$AJ,CH$3)</f>
        <v>0</v>
      </c>
      <c r="CI22" s="18">
        <f>SUMIFS($AH:$AH,$AE:$AE,$AS22,$AJ:$AJ,CI$3)</f>
        <v>0</v>
      </c>
      <c r="CJ22" s="18">
        <f>SUMIFS($AH:$AH,$AE:$AE,$AS22,$AJ:$AJ,CJ$3)</f>
        <v>0</v>
      </c>
      <c r="CK22" s="18">
        <f>SUMIFS($AH:$AH,$AE:$AE,$AS22,$AJ:$AJ,CK$3)</f>
        <v>0</v>
      </c>
      <c r="CL22" s="18">
        <f>SUMIFS($AH:$AH,$AE:$AE,$AS22,$AJ:$AJ,CL$3)</f>
        <v>0</v>
      </c>
      <c r="CM22" s="18">
        <f>SUMIFS($AH:$AH,$AE:$AE,$AS22,$AJ:$AJ,CM$3)</f>
        <v>0</v>
      </c>
      <c r="CN22" s="18">
        <f>SUMIFS($AH:$AH,$AE:$AE,$AS22,$AJ:$AJ,CN$3)</f>
        <v>0</v>
      </c>
      <c r="CO22" s="18">
        <f>SUMIFS($AH:$AH,$AE:$AE,$AS22,$AJ:$AJ,CO$3)</f>
        <v>0</v>
      </c>
      <c r="CP22" s="18">
        <f>SUMIFS($AH:$AH,$AE:$AE,$AS22,$AJ:$AJ,CP$3)</f>
        <v>0</v>
      </c>
      <c r="CQ22" s="18">
        <f>SUMIFS($AH:$AH,$AE:$AE,$AS22,$AJ:$AJ,CQ$3)</f>
        <v>0</v>
      </c>
      <c r="CR22" s="18">
        <f>SUMIFS($AH:$AH,$AE:$AE,$AS22,$AJ:$AJ,CR$3)</f>
        <v>0</v>
      </c>
      <c r="CS22" s="18">
        <f>SUMIFS($AH:$AH,$AE:$AE,$AS22,$AJ:$AJ,CS$3)</f>
        <v>0</v>
      </c>
      <c r="CT22" s="18">
        <f>SUMIFS($AH:$AH,$AE:$AE,$AS22,$AJ:$AJ,CT$3)</f>
        <v>0</v>
      </c>
      <c r="CU22" s="18">
        <f>SUMIFS($AH:$AH,$AE:$AE,$AS22,$AJ:$AJ,CU$3)</f>
        <v>0</v>
      </c>
      <c r="CV22" s="18">
        <f>SUMIFS($AH:$AH,$AE:$AE,$AS22,$AJ:$AJ,CV$3)</f>
        <v>0</v>
      </c>
      <c r="CW22" s="18">
        <f>SUMIFS($AH:$AH,$AE:$AE,$AS22,$AJ:$AJ,CW$3)</f>
        <v>0</v>
      </c>
      <c r="CX22" s="18"/>
      <c r="CY22" s="18"/>
      <c r="CZ22" s="18"/>
      <c r="DA22" s="18"/>
      <c r="DB22" s="18"/>
      <c r="DD22" s="18">
        <f>SUMIFS($AI:$AI,$AE:$AE,$AS22,$AJ:$AJ,DD$3)</f>
        <v>0</v>
      </c>
      <c r="DE22" s="18">
        <f>SUMIFS($AI:$AI,$AE:$AE,$AS22,$AJ:$AJ,DE$3)</f>
        <v>0</v>
      </c>
      <c r="DF22" s="18">
        <f>SUMIFS($AI:$AI,$AE:$AE,$AS22,$AJ:$AJ,DF$3)</f>
        <v>0</v>
      </c>
      <c r="DG22" s="18">
        <f>SUMIFS($AI:$AI,$AE:$AE,$AS22,$AJ:$AJ,DG$3)</f>
        <v>0</v>
      </c>
      <c r="DH22" s="18">
        <f>SUMIFS($AI:$AI,$AE:$AE,$AS22,$AJ:$AJ,DH$3)</f>
        <v>0</v>
      </c>
      <c r="DI22" s="18">
        <f>SUMIFS($AI:$AI,$AE:$AE,$AS22,$AJ:$AJ,DI$3)</f>
        <v>0</v>
      </c>
      <c r="DJ22" s="18">
        <f>SUMIFS($AI:$AI,$AE:$AE,$AS22,$AJ:$AJ,DJ$3)</f>
        <v>0</v>
      </c>
      <c r="DK22" s="18">
        <f>SUMIFS($AI:$AI,$AE:$AE,$AS22,$AJ:$AJ,DK$3)</f>
        <v>0</v>
      </c>
      <c r="DL22" s="18">
        <f>SUMIFS($AI:$AI,$AE:$AE,$AS22,$AJ:$AJ,DL$3)</f>
        <v>0</v>
      </c>
      <c r="DM22" s="18">
        <f>SUMIFS($AI:$AI,$AE:$AE,$AS22,$AJ:$AJ,DM$3)</f>
        <v>0</v>
      </c>
      <c r="DN22" s="18">
        <f>SUMIFS($AI:$AI,$AE:$AE,$AS22,$AJ:$AJ,DN$3)</f>
        <v>0</v>
      </c>
      <c r="DO22" s="18">
        <f>SUMIFS($AI:$AI,$AE:$AE,$AS22,$AJ:$AJ,DO$3)</f>
        <v>0</v>
      </c>
      <c r="DP22" s="18">
        <f>SUMIFS($AI:$AI,$AE:$AE,$AS22,$AJ:$AJ,DP$3)</f>
        <v>0</v>
      </c>
      <c r="DQ22" s="18">
        <f>SUMIFS($AI:$AI,$AE:$AE,$AS22,$AJ:$AJ,DQ$3)</f>
        <v>0</v>
      </c>
      <c r="DR22" s="18">
        <f>SUMIFS($AI:$AI,$AE:$AE,$AS22,$AJ:$AJ,DR$3)</f>
        <v>0</v>
      </c>
      <c r="DS22" s="18">
        <f>SUMIFS($AI:$AI,$AE:$AE,$AS22,$AJ:$AJ,DS$3)</f>
        <v>0</v>
      </c>
      <c r="DT22" s="18">
        <f>SUMIFS($AI:$AI,$AE:$AE,$AS22,$AJ:$AJ,DT$3)</f>
        <v>0</v>
      </c>
      <c r="DU22" s="18">
        <f>SUMIFS($AI:$AI,$AE:$AE,$AS22,$AJ:$AJ,DU$3)</f>
        <v>0</v>
      </c>
      <c r="DV22" s="18">
        <f>SUMIFS($AI:$AI,$AE:$AE,$AS22,$AJ:$AJ,DV$3)</f>
        <v>0</v>
      </c>
      <c r="DW22" s="18">
        <f>SUMIFS($AI:$AI,$AE:$AE,$AS22,$AJ:$AJ,DW$3)</f>
        <v>0</v>
      </c>
      <c r="DX22" s="18">
        <f>SUMIFS($AI:$AI,$AE:$AE,$AS22,$AJ:$AJ,DX$3)</f>
        <v>0</v>
      </c>
      <c r="DY22" s="18">
        <f>SUMIFS($AI:$AI,$AE:$AE,$AS22,$AJ:$AJ,DY$3)</f>
        <v>0</v>
      </c>
      <c r="DZ22" s="18">
        <f>SUMIFS($AI:$AI,$AE:$AE,$AS22,$AJ:$AJ,DZ$3)</f>
        <v>0</v>
      </c>
      <c r="EA22" s="18">
        <f>SUMIFS($AI:$AI,$AE:$AE,$AS22,$AJ:$AJ,EA$3)</f>
        <v>0</v>
      </c>
      <c r="EB22" s="18">
        <f>SUMIFS($AI:$AI,$AE:$AE,$AS22,$AJ:$AJ,EB$3)</f>
        <v>0</v>
      </c>
      <c r="EC22" s="18"/>
      <c r="ED22" s="18"/>
      <c r="EE22" s="18"/>
      <c r="EF22" s="18"/>
      <c r="EG22" s="18"/>
      <c r="EH22" s="28"/>
      <c r="EI22" s="18">
        <f t="shared" si="7"/>
        <v>0</v>
      </c>
      <c r="EJ22" s="18">
        <f t="shared" si="8"/>
        <v>0</v>
      </c>
      <c r="EK22" s="18">
        <f t="shared" si="9"/>
        <v>0</v>
      </c>
    </row>
    <row r="23" spans="1:141" x14ac:dyDescent="0.25">
      <c r="A23" s="22"/>
      <c r="B23" s="22"/>
      <c r="C23" s="22"/>
      <c r="D23" s="22"/>
      <c r="E23" s="22"/>
      <c r="F23" s="22"/>
      <c r="G23" s="22"/>
      <c r="H23" s="22"/>
      <c r="I23" s="23"/>
      <c r="J23" s="22"/>
      <c r="K23" s="22"/>
      <c r="L23" s="22"/>
      <c r="M23" s="22"/>
      <c r="N23" s="24" t="s">
        <v>84</v>
      </c>
      <c r="O23" t="s">
        <v>84</v>
      </c>
      <c r="P23" t="s">
        <v>84</v>
      </c>
      <c r="Q23" t="str">
        <f t="shared" si="1"/>
        <v/>
      </c>
      <c r="AD23" s="17" t="s">
        <v>67</v>
      </c>
      <c r="AE23" t="str">
        <f t="shared" si="3"/>
        <v>050BMG0285</v>
      </c>
      <c r="AF23" t="str">
        <f t="shared" si="4"/>
        <v>G</v>
      </c>
      <c r="AG23" s="18">
        <f>SUMIFS($N:$N,$O:$O,"plano",$P:$P,$AD23)/SUMIF(M:M,AE23,N:N)</f>
        <v>0</v>
      </c>
      <c r="AH23" s="18">
        <f>SUMIFS($N:$N,$O:$O,"ondulado",$P:$P,$AD23)/SUMIF(M:M,AE23,N:N)</f>
        <v>1</v>
      </c>
      <c r="AI23" s="18">
        <f>SUMIFS($N:$N,$O:$O,"montanhoso",$P:$P,$AD23)/SUMIF(M:M,AE23,N:N)</f>
        <v>0</v>
      </c>
      <c r="AJ23" s="19">
        <f>INDEX(V:V,MATCH($AF23,$T:$T,0))</f>
        <v>2033</v>
      </c>
      <c r="AK23" s="19">
        <f>INDEX(W:W,MATCH($AF23,$T:$T,0))</f>
        <v>2045</v>
      </c>
      <c r="AL23" s="19">
        <f>INDEX(X:X,MATCH($AF23,$T:$T,0))</f>
        <v>9999</v>
      </c>
      <c r="AM23" s="19">
        <f>INDEX(Y:Y,MATCH($AF23,$T:$T,0))</f>
        <v>9999</v>
      </c>
      <c r="AN23" s="19">
        <f>INDEX(Z:Z,MATCH($AF23,$T:$T,0))</f>
        <v>9999</v>
      </c>
      <c r="AO23" s="19">
        <f>INDEX(AA:AA,MATCH($AF23,$T:$T,0))</f>
        <v>9999</v>
      </c>
      <c r="AP23" s="19">
        <f>INDEX(AB:AB,MATCH($AF23,$T:$T,0))</f>
        <v>9999</v>
      </c>
      <c r="AQ23" s="7"/>
      <c r="AR23" s="27">
        <v>56.000000000000014</v>
      </c>
      <c r="AS23" s="17" t="s">
        <v>39</v>
      </c>
      <c r="AT23" s="18">
        <f>SUMIFS($AG:$AG,$AE:$AE,$AS23,$AJ:$AJ,AT$3)</f>
        <v>0</v>
      </c>
      <c r="AU23" s="18">
        <f>SUMIFS($AG:$AG,$AE:$AE,$AS23,$AJ:$AJ,AU$3)</f>
        <v>0</v>
      </c>
      <c r="AV23" s="18">
        <f>SUMIFS($AG:$AG,$AE:$AE,$AS23,$AJ:$AJ,AV$3)</f>
        <v>0</v>
      </c>
      <c r="AW23" s="18">
        <f>SUMIFS($AG:$AG,$AE:$AE,$AS23,$AJ:$AJ,AW$3)</f>
        <v>0</v>
      </c>
      <c r="AX23" s="18">
        <f>SUMIFS($AG:$AG,$AE:$AE,$AS23,$AJ:$AJ,AX$3)</f>
        <v>0</v>
      </c>
      <c r="AY23" s="18">
        <f>SUMIFS($AG:$AG,$AE:$AE,$AS23,$AJ:$AJ,AY$3)</f>
        <v>0</v>
      </c>
      <c r="AZ23" s="18">
        <f>SUMIFS($AG:$AG,$AE:$AE,$AS23,$AJ:$AJ,AZ$3)</f>
        <v>0</v>
      </c>
      <c r="BA23" s="18">
        <f>SUMIFS($AG:$AG,$AE:$AE,$AS23,$AJ:$AJ,BA$3)</f>
        <v>0</v>
      </c>
      <c r="BB23" s="18">
        <f>SUMIFS($AG:$AG,$AE:$AE,$AS23,$AJ:$AJ,BB$3)</f>
        <v>0</v>
      </c>
      <c r="BC23" s="18">
        <f>SUMIFS($AG:$AG,$AE:$AE,$AS23,$AJ:$AJ,BC$3)</f>
        <v>0</v>
      </c>
      <c r="BD23" s="18">
        <f>SUMIFS($AG:$AG,$AE:$AE,$AS23,$AJ:$AJ,BD$3)</f>
        <v>0</v>
      </c>
      <c r="BE23" s="18">
        <f>SUMIFS($AG:$AG,$AE:$AE,$AS23,$AJ:$AJ,BE$3)</f>
        <v>0</v>
      </c>
      <c r="BF23" s="18">
        <f>SUMIFS($AG:$AG,$AE:$AE,$AS23,$AJ:$AJ,BF$3)</f>
        <v>0</v>
      </c>
      <c r="BG23" s="18">
        <f>SUMIFS($AG:$AG,$AE:$AE,$AS23,$AJ:$AJ,BG$3)</f>
        <v>0</v>
      </c>
      <c r="BH23" s="18">
        <f>SUMIFS($AG:$AG,$AE:$AE,$AS23,$AJ:$AJ,BH$3)</f>
        <v>0</v>
      </c>
      <c r="BI23" s="18">
        <f>SUMIFS($AG:$AG,$AE:$AE,$AS23,$AJ:$AJ,BI$3)</f>
        <v>0</v>
      </c>
      <c r="BJ23" s="18">
        <f>SUMIFS($AG:$AG,$AE:$AE,$AS23,$AJ:$AJ,BJ$3)</f>
        <v>0</v>
      </c>
      <c r="BK23" s="18">
        <f>SUMIFS($AG:$AG,$AE:$AE,$AS23,$AJ:$AJ,BK$3)</f>
        <v>0</v>
      </c>
      <c r="BL23" s="18">
        <f>SUMIFS($AG:$AG,$AE:$AE,$AS23,$AJ:$AJ,BL$3)</f>
        <v>0</v>
      </c>
      <c r="BM23" s="18">
        <f>SUMIFS($AG:$AG,$AE:$AE,$AS23,$AJ:$AJ,BM$3)</f>
        <v>0</v>
      </c>
      <c r="BN23" s="18">
        <f>SUMIFS($AG:$AG,$AE:$AE,$AS23,$AJ:$AJ,BN$3)</f>
        <v>0</v>
      </c>
      <c r="BO23" s="18">
        <f>SUMIFS($AG:$AG,$AE:$AE,$AS23,$AJ:$AJ,BO$3)</f>
        <v>0</v>
      </c>
      <c r="BP23" s="18">
        <f>SUMIFS($AG:$AG,$AE:$AE,$AS23,$AJ:$AJ,BP$3)</f>
        <v>0</v>
      </c>
      <c r="BQ23" s="18">
        <f>SUMIFS($AG:$AG,$AE:$AE,$AS23,$AJ:$AJ,BQ$3)</f>
        <v>0</v>
      </c>
      <c r="BR23" s="18">
        <f>SUMIFS($AG:$AG,$AE:$AE,$AS23,$AJ:$AJ,BR$3)</f>
        <v>0</v>
      </c>
      <c r="BS23" s="18"/>
      <c r="BT23" s="18"/>
      <c r="BU23" s="18"/>
      <c r="BV23" s="18"/>
      <c r="BW23" s="18"/>
      <c r="BX23" s="28"/>
      <c r="BY23" s="18">
        <f>SUMIFS($AH:$AH,$AE:$AE,$AS23,$AJ:$AJ,BY$3)</f>
        <v>0</v>
      </c>
      <c r="BZ23" s="18">
        <f>SUMIFS($AH:$AH,$AE:$AE,$AS23,$AJ:$AJ,BZ$3)</f>
        <v>0</v>
      </c>
      <c r="CA23" s="18">
        <f>SUMIFS($AH:$AH,$AE:$AE,$AS23,$AJ:$AJ,CA$3)</f>
        <v>0</v>
      </c>
      <c r="CB23" s="18">
        <f>SUMIFS($AH:$AH,$AE:$AE,$AS23,$AJ:$AJ,CB$3)</f>
        <v>0</v>
      </c>
      <c r="CC23" s="18">
        <f>SUMIFS($AH:$AH,$AE:$AE,$AS23,$AJ:$AJ,CC$3)</f>
        <v>0</v>
      </c>
      <c r="CD23" s="18">
        <f>SUMIFS($AH:$AH,$AE:$AE,$AS23,$AJ:$AJ,CD$3)</f>
        <v>0</v>
      </c>
      <c r="CE23" s="18">
        <f>SUMIFS($AH:$AH,$AE:$AE,$AS23,$AJ:$AJ,CE$3)</f>
        <v>0</v>
      </c>
      <c r="CF23" s="18">
        <f>SUMIFS($AH:$AH,$AE:$AE,$AS23,$AJ:$AJ,CF$3)</f>
        <v>0</v>
      </c>
      <c r="CG23" s="18">
        <f>SUMIFS($AH:$AH,$AE:$AE,$AS23,$AJ:$AJ,CG$3)</f>
        <v>0</v>
      </c>
      <c r="CH23" s="18">
        <f>SUMIFS($AH:$AH,$AE:$AE,$AS23,$AJ:$AJ,CH$3)</f>
        <v>0</v>
      </c>
      <c r="CI23" s="18">
        <f>SUMIFS($AH:$AH,$AE:$AE,$AS23,$AJ:$AJ,CI$3)</f>
        <v>0</v>
      </c>
      <c r="CJ23" s="18">
        <f>SUMIFS($AH:$AH,$AE:$AE,$AS23,$AJ:$AJ,CJ$3)</f>
        <v>0</v>
      </c>
      <c r="CK23" s="18">
        <f>SUMIFS($AH:$AH,$AE:$AE,$AS23,$AJ:$AJ,CK$3)</f>
        <v>0</v>
      </c>
      <c r="CL23" s="18">
        <f>SUMIFS($AH:$AH,$AE:$AE,$AS23,$AJ:$AJ,CL$3)</f>
        <v>0</v>
      </c>
      <c r="CM23" s="18">
        <f>SUMIFS($AH:$AH,$AE:$AE,$AS23,$AJ:$AJ,CM$3)</f>
        <v>0</v>
      </c>
      <c r="CN23" s="18">
        <f>SUMIFS($AH:$AH,$AE:$AE,$AS23,$AJ:$AJ,CN$3)</f>
        <v>0</v>
      </c>
      <c r="CO23" s="18">
        <f>SUMIFS($AH:$AH,$AE:$AE,$AS23,$AJ:$AJ,CO$3)</f>
        <v>0</v>
      </c>
      <c r="CP23" s="18">
        <f>SUMIFS($AH:$AH,$AE:$AE,$AS23,$AJ:$AJ,CP$3)</f>
        <v>0</v>
      </c>
      <c r="CQ23" s="18">
        <f>SUMIFS($AH:$AH,$AE:$AE,$AS23,$AJ:$AJ,CQ$3)</f>
        <v>0</v>
      </c>
      <c r="CR23" s="18">
        <f>SUMIFS($AH:$AH,$AE:$AE,$AS23,$AJ:$AJ,CR$3)</f>
        <v>0</v>
      </c>
      <c r="CS23" s="18">
        <f>SUMIFS($AH:$AH,$AE:$AE,$AS23,$AJ:$AJ,CS$3)</f>
        <v>0</v>
      </c>
      <c r="CT23" s="18">
        <f>SUMIFS($AH:$AH,$AE:$AE,$AS23,$AJ:$AJ,CT$3)</f>
        <v>0</v>
      </c>
      <c r="CU23" s="18">
        <f>SUMIFS($AH:$AH,$AE:$AE,$AS23,$AJ:$AJ,CU$3)</f>
        <v>0</v>
      </c>
      <c r="CV23" s="18">
        <f>SUMIFS($AH:$AH,$AE:$AE,$AS23,$AJ:$AJ,CV$3)</f>
        <v>0</v>
      </c>
      <c r="CW23" s="18">
        <f>SUMIFS($AH:$AH,$AE:$AE,$AS23,$AJ:$AJ,CW$3)</f>
        <v>0</v>
      </c>
      <c r="CX23" s="18"/>
      <c r="CY23" s="18"/>
      <c r="CZ23" s="18"/>
      <c r="DA23" s="18"/>
      <c r="DB23" s="18"/>
      <c r="DD23" s="18">
        <f>SUMIFS($AI:$AI,$AE:$AE,$AS23,$AJ:$AJ,DD$3)</f>
        <v>0</v>
      </c>
      <c r="DE23" s="18">
        <f>SUMIFS($AI:$AI,$AE:$AE,$AS23,$AJ:$AJ,DE$3)</f>
        <v>0</v>
      </c>
      <c r="DF23" s="18">
        <f>SUMIFS($AI:$AI,$AE:$AE,$AS23,$AJ:$AJ,DF$3)</f>
        <v>0</v>
      </c>
      <c r="DG23" s="18">
        <f>SUMIFS($AI:$AI,$AE:$AE,$AS23,$AJ:$AJ,DG$3)</f>
        <v>0</v>
      </c>
      <c r="DH23" s="18">
        <f>SUMIFS($AI:$AI,$AE:$AE,$AS23,$AJ:$AJ,DH$3)</f>
        <v>0</v>
      </c>
      <c r="DI23" s="18">
        <f>SUMIFS($AI:$AI,$AE:$AE,$AS23,$AJ:$AJ,DI$3)</f>
        <v>0</v>
      </c>
      <c r="DJ23" s="18">
        <f>SUMIFS($AI:$AI,$AE:$AE,$AS23,$AJ:$AJ,DJ$3)</f>
        <v>0</v>
      </c>
      <c r="DK23" s="18">
        <f>SUMIFS($AI:$AI,$AE:$AE,$AS23,$AJ:$AJ,DK$3)</f>
        <v>0</v>
      </c>
      <c r="DL23" s="18">
        <f>SUMIFS($AI:$AI,$AE:$AE,$AS23,$AJ:$AJ,DL$3)</f>
        <v>0</v>
      </c>
      <c r="DM23" s="18">
        <f>SUMIFS($AI:$AI,$AE:$AE,$AS23,$AJ:$AJ,DM$3)</f>
        <v>0</v>
      </c>
      <c r="DN23" s="18">
        <f>SUMIFS($AI:$AI,$AE:$AE,$AS23,$AJ:$AJ,DN$3)</f>
        <v>0</v>
      </c>
      <c r="DO23" s="18">
        <f>SUMIFS($AI:$AI,$AE:$AE,$AS23,$AJ:$AJ,DO$3)</f>
        <v>0</v>
      </c>
      <c r="DP23" s="18">
        <f>SUMIFS($AI:$AI,$AE:$AE,$AS23,$AJ:$AJ,DP$3)</f>
        <v>0</v>
      </c>
      <c r="DQ23" s="18">
        <f>SUMIFS($AI:$AI,$AE:$AE,$AS23,$AJ:$AJ,DQ$3)</f>
        <v>0</v>
      </c>
      <c r="DR23" s="18">
        <f>SUMIFS($AI:$AI,$AE:$AE,$AS23,$AJ:$AJ,DR$3)</f>
        <v>0</v>
      </c>
      <c r="DS23" s="18">
        <f>SUMIFS($AI:$AI,$AE:$AE,$AS23,$AJ:$AJ,DS$3)</f>
        <v>0</v>
      </c>
      <c r="DT23" s="18">
        <f>SUMIFS($AI:$AI,$AE:$AE,$AS23,$AJ:$AJ,DT$3)</f>
        <v>0</v>
      </c>
      <c r="DU23" s="18">
        <f>SUMIFS($AI:$AI,$AE:$AE,$AS23,$AJ:$AJ,DU$3)</f>
        <v>0</v>
      </c>
      <c r="DV23" s="18">
        <f>SUMIFS($AI:$AI,$AE:$AE,$AS23,$AJ:$AJ,DV$3)</f>
        <v>0</v>
      </c>
      <c r="DW23" s="18">
        <f>SUMIFS($AI:$AI,$AE:$AE,$AS23,$AJ:$AJ,DW$3)</f>
        <v>0</v>
      </c>
      <c r="DX23" s="18">
        <f>SUMIFS($AI:$AI,$AE:$AE,$AS23,$AJ:$AJ,DX$3)</f>
        <v>0</v>
      </c>
      <c r="DY23" s="18">
        <f>SUMIFS($AI:$AI,$AE:$AE,$AS23,$AJ:$AJ,DY$3)</f>
        <v>0</v>
      </c>
      <c r="DZ23" s="18">
        <f>SUMIFS($AI:$AI,$AE:$AE,$AS23,$AJ:$AJ,DZ$3)</f>
        <v>0</v>
      </c>
      <c r="EA23" s="18">
        <f>SUMIFS($AI:$AI,$AE:$AE,$AS23,$AJ:$AJ,EA$3)</f>
        <v>0</v>
      </c>
      <c r="EB23" s="18">
        <f>SUMIFS($AI:$AI,$AE:$AE,$AS23,$AJ:$AJ,EB$3)</f>
        <v>0</v>
      </c>
      <c r="EC23" s="18"/>
      <c r="ED23" s="18"/>
      <c r="EE23" s="18"/>
      <c r="EF23" s="18"/>
      <c r="EG23" s="18"/>
      <c r="EH23" s="28"/>
      <c r="EI23" s="18">
        <f t="shared" si="7"/>
        <v>0</v>
      </c>
      <c r="EJ23" s="18">
        <f t="shared" si="8"/>
        <v>0</v>
      </c>
      <c r="EK23" s="18">
        <f t="shared" si="9"/>
        <v>0</v>
      </c>
    </row>
    <row r="24" spans="1:141" x14ac:dyDescent="0.25">
      <c r="A24" s="22" t="s">
        <v>25</v>
      </c>
      <c r="B24" s="22">
        <v>2013</v>
      </c>
      <c r="C24" s="22">
        <v>2070</v>
      </c>
      <c r="D24" s="22">
        <v>9999</v>
      </c>
      <c r="E24" s="22">
        <v>9999</v>
      </c>
      <c r="F24" s="22">
        <v>9999</v>
      </c>
      <c r="G24" s="22">
        <v>9999</v>
      </c>
      <c r="H24" s="22">
        <v>9999</v>
      </c>
      <c r="I24" s="23">
        <v>9999</v>
      </c>
      <c r="J24" s="22"/>
      <c r="K24" s="22"/>
      <c r="L24" s="22">
        <v>638201</v>
      </c>
      <c r="M24" s="22" t="s">
        <v>56</v>
      </c>
      <c r="N24" s="24">
        <v>8.6079620644022921</v>
      </c>
      <c r="O24" t="s">
        <v>83</v>
      </c>
      <c r="P24" t="s">
        <v>35</v>
      </c>
      <c r="Q24" t="str">
        <f t="shared" si="1"/>
        <v>GO</v>
      </c>
      <c r="AD24" s="17" t="s">
        <v>96</v>
      </c>
      <c r="AE24" t="str">
        <f t="shared" si="3"/>
        <v>050BMG9010</v>
      </c>
      <c r="AF24" t="str">
        <f t="shared" si="4"/>
        <v>F</v>
      </c>
      <c r="AG24" s="18">
        <f>SUMIFS($N:$N,$O:$O,"plano",$P:$P,$AD24)/SUMIF(M:M,AE24,N:N)</f>
        <v>0</v>
      </c>
      <c r="AH24" s="18">
        <f>SUMIFS($N:$N,$O:$O,"ondulado",$P:$P,$AD24)/SUMIF(M:M,AE24,N:N)</f>
        <v>1</v>
      </c>
      <c r="AI24" s="18">
        <f>SUMIFS($N:$N,$O:$O,"montanhoso",$P:$P,$AD24)/SUMIF(M:M,AE24,N:N)</f>
        <v>0</v>
      </c>
      <c r="AJ24" s="19">
        <f>INDEX(V:V,MATCH($AF24,$T:$T,0))</f>
        <v>2048</v>
      </c>
      <c r="AK24" s="19">
        <f>INDEX(W:W,MATCH($AF24,$T:$T,0))</f>
        <v>2059</v>
      </c>
      <c r="AL24" s="19">
        <f>INDEX(X:X,MATCH($AF24,$T:$T,0))</f>
        <v>9999</v>
      </c>
      <c r="AM24" s="19">
        <f>INDEX(Y:Y,MATCH($AF24,$T:$T,0))</f>
        <v>9999</v>
      </c>
      <c r="AN24" s="19">
        <f>INDEX(Z:Z,MATCH($AF24,$T:$T,0))</f>
        <v>9999</v>
      </c>
      <c r="AO24" s="19">
        <f>INDEX(AA:AA,MATCH($AF24,$T:$T,0))</f>
        <v>9999</v>
      </c>
      <c r="AP24" s="19">
        <f>INDEX(AB:AB,MATCH($AF24,$T:$T,0))</f>
        <v>9999</v>
      </c>
      <c r="AQ24" s="7"/>
      <c r="AR24" s="27">
        <v>40.699999999999989</v>
      </c>
      <c r="AS24" s="17" t="s">
        <v>41</v>
      </c>
      <c r="AT24" s="18">
        <f>SUMIFS($AG:$AG,$AE:$AE,$AS24,$AJ:$AJ,AT$3)</f>
        <v>0</v>
      </c>
      <c r="AU24" s="18">
        <f>SUMIFS($AG:$AG,$AE:$AE,$AS24,$AJ:$AJ,AU$3)</f>
        <v>0</v>
      </c>
      <c r="AV24" s="18">
        <f>SUMIFS($AG:$AG,$AE:$AE,$AS24,$AJ:$AJ,AV$3)</f>
        <v>0</v>
      </c>
      <c r="AW24" s="18">
        <f>SUMIFS($AG:$AG,$AE:$AE,$AS24,$AJ:$AJ,AW$3)</f>
        <v>0</v>
      </c>
      <c r="AX24" s="18">
        <f>SUMIFS($AG:$AG,$AE:$AE,$AS24,$AJ:$AJ,AX$3)</f>
        <v>0</v>
      </c>
      <c r="AY24" s="18">
        <f>SUMIFS($AG:$AG,$AE:$AE,$AS24,$AJ:$AJ,AY$3)</f>
        <v>0</v>
      </c>
      <c r="AZ24" s="18">
        <f>SUMIFS($AG:$AG,$AE:$AE,$AS24,$AJ:$AJ,AZ$3)</f>
        <v>0</v>
      </c>
      <c r="BA24" s="18">
        <f>SUMIFS($AG:$AG,$AE:$AE,$AS24,$AJ:$AJ,BA$3)</f>
        <v>0</v>
      </c>
      <c r="BB24" s="18">
        <f>SUMIFS($AG:$AG,$AE:$AE,$AS24,$AJ:$AJ,BB$3)</f>
        <v>0</v>
      </c>
      <c r="BC24" s="18">
        <f>SUMIFS($AG:$AG,$AE:$AE,$AS24,$AJ:$AJ,BC$3)</f>
        <v>0</v>
      </c>
      <c r="BD24" s="18">
        <f>SUMIFS($AG:$AG,$AE:$AE,$AS24,$AJ:$AJ,BD$3)</f>
        <v>0</v>
      </c>
      <c r="BE24" s="18">
        <f>SUMIFS($AG:$AG,$AE:$AE,$AS24,$AJ:$AJ,BE$3)</f>
        <v>0</v>
      </c>
      <c r="BF24" s="18">
        <f>SUMIFS($AG:$AG,$AE:$AE,$AS24,$AJ:$AJ,BF$3)</f>
        <v>0</v>
      </c>
      <c r="BG24" s="18">
        <f>SUMIFS($AG:$AG,$AE:$AE,$AS24,$AJ:$AJ,BG$3)</f>
        <v>0</v>
      </c>
      <c r="BH24" s="18">
        <f>SUMIFS($AG:$AG,$AE:$AE,$AS24,$AJ:$AJ,BH$3)</f>
        <v>0</v>
      </c>
      <c r="BI24" s="18">
        <f>SUMIFS($AG:$AG,$AE:$AE,$AS24,$AJ:$AJ,BI$3)</f>
        <v>0</v>
      </c>
      <c r="BJ24" s="18">
        <f>SUMIFS($AG:$AG,$AE:$AE,$AS24,$AJ:$AJ,BJ$3)</f>
        <v>0</v>
      </c>
      <c r="BK24" s="18">
        <f>SUMIFS($AG:$AG,$AE:$AE,$AS24,$AJ:$AJ,BK$3)</f>
        <v>0</v>
      </c>
      <c r="BL24" s="18">
        <f>SUMIFS($AG:$AG,$AE:$AE,$AS24,$AJ:$AJ,BL$3)</f>
        <v>0</v>
      </c>
      <c r="BM24" s="18">
        <f>SUMIFS($AG:$AG,$AE:$AE,$AS24,$AJ:$AJ,BM$3)</f>
        <v>0</v>
      </c>
      <c r="BN24" s="18">
        <f>SUMIFS($AG:$AG,$AE:$AE,$AS24,$AJ:$AJ,BN$3)</f>
        <v>0</v>
      </c>
      <c r="BO24" s="18">
        <f>SUMIFS($AG:$AG,$AE:$AE,$AS24,$AJ:$AJ,BO$3)</f>
        <v>0</v>
      </c>
      <c r="BP24" s="18">
        <f>SUMIFS($AG:$AG,$AE:$AE,$AS24,$AJ:$AJ,BP$3)</f>
        <v>0</v>
      </c>
      <c r="BQ24" s="18">
        <f>SUMIFS($AG:$AG,$AE:$AE,$AS24,$AJ:$AJ,BQ$3)</f>
        <v>0</v>
      </c>
      <c r="BR24" s="18">
        <f>SUMIFS($AG:$AG,$AE:$AE,$AS24,$AJ:$AJ,BR$3)</f>
        <v>0</v>
      </c>
      <c r="BS24" s="18"/>
      <c r="BT24" s="18"/>
      <c r="BU24" s="18"/>
      <c r="BV24" s="18"/>
      <c r="BW24" s="18"/>
      <c r="BX24" s="28"/>
      <c r="BY24" s="18">
        <f>SUMIFS($AH:$AH,$AE:$AE,$AS24,$AJ:$AJ,BY$3)</f>
        <v>0</v>
      </c>
      <c r="BZ24" s="18">
        <f>SUMIFS($AH:$AH,$AE:$AE,$AS24,$AJ:$AJ,BZ$3)</f>
        <v>0</v>
      </c>
      <c r="CA24" s="18">
        <f>SUMIFS($AH:$AH,$AE:$AE,$AS24,$AJ:$AJ,CA$3)</f>
        <v>0</v>
      </c>
      <c r="CB24" s="18">
        <f>SUMIFS($AH:$AH,$AE:$AE,$AS24,$AJ:$AJ,CB$3)</f>
        <v>0</v>
      </c>
      <c r="CC24" s="18">
        <f>SUMIFS($AH:$AH,$AE:$AE,$AS24,$AJ:$AJ,CC$3)</f>
        <v>0</v>
      </c>
      <c r="CD24" s="18">
        <f>SUMIFS($AH:$AH,$AE:$AE,$AS24,$AJ:$AJ,CD$3)</f>
        <v>0</v>
      </c>
      <c r="CE24" s="18">
        <f>SUMIFS($AH:$AH,$AE:$AE,$AS24,$AJ:$AJ,CE$3)</f>
        <v>0</v>
      </c>
      <c r="CF24" s="18">
        <f>SUMIFS($AH:$AH,$AE:$AE,$AS24,$AJ:$AJ,CF$3)</f>
        <v>0</v>
      </c>
      <c r="CG24" s="18">
        <f>SUMIFS($AH:$AH,$AE:$AE,$AS24,$AJ:$AJ,CG$3)</f>
        <v>0</v>
      </c>
      <c r="CH24" s="18">
        <f>SUMIFS($AH:$AH,$AE:$AE,$AS24,$AJ:$AJ,CH$3)</f>
        <v>0</v>
      </c>
      <c r="CI24" s="18">
        <f>SUMIFS($AH:$AH,$AE:$AE,$AS24,$AJ:$AJ,CI$3)</f>
        <v>0</v>
      </c>
      <c r="CJ24" s="18">
        <f>SUMIFS($AH:$AH,$AE:$AE,$AS24,$AJ:$AJ,CJ$3)</f>
        <v>0</v>
      </c>
      <c r="CK24" s="18">
        <f>SUMIFS($AH:$AH,$AE:$AE,$AS24,$AJ:$AJ,CK$3)</f>
        <v>0</v>
      </c>
      <c r="CL24" s="18">
        <f>SUMIFS($AH:$AH,$AE:$AE,$AS24,$AJ:$AJ,CL$3)</f>
        <v>0</v>
      </c>
      <c r="CM24" s="18">
        <f>SUMIFS($AH:$AH,$AE:$AE,$AS24,$AJ:$AJ,CM$3)</f>
        <v>0</v>
      </c>
      <c r="CN24" s="18">
        <f>SUMIFS($AH:$AH,$AE:$AE,$AS24,$AJ:$AJ,CN$3)</f>
        <v>0</v>
      </c>
      <c r="CO24" s="18">
        <f>SUMIFS($AH:$AH,$AE:$AE,$AS24,$AJ:$AJ,CO$3)</f>
        <v>0</v>
      </c>
      <c r="CP24" s="18">
        <f>SUMIFS($AH:$AH,$AE:$AE,$AS24,$AJ:$AJ,CP$3)</f>
        <v>0</v>
      </c>
      <c r="CQ24" s="18">
        <f>SUMIFS($AH:$AH,$AE:$AE,$AS24,$AJ:$AJ,CQ$3)</f>
        <v>0</v>
      </c>
      <c r="CR24" s="18">
        <f>SUMIFS($AH:$AH,$AE:$AE,$AS24,$AJ:$AJ,CR$3)</f>
        <v>0.42328042328042331</v>
      </c>
      <c r="CS24" s="18">
        <f>SUMIFS($AH:$AH,$AE:$AE,$AS24,$AJ:$AJ,CS$3)</f>
        <v>0</v>
      </c>
      <c r="CT24" s="18">
        <f>SUMIFS($AH:$AH,$AE:$AE,$AS24,$AJ:$AJ,CT$3)</f>
        <v>0</v>
      </c>
      <c r="CU24" s="18">
        <f>SUMIFS($AH:$AH,$AE:$AE,$AS24,$AJ:$AJ,CU$3)</f>
        <v>0</v>
      </c>
      <c r="CV24" s="18">
        <f>SUMIFS($AH:$AH,$AE:$AE,$AS24,$AJ:$AJ,CV$3)</f>
        <v>0</v>
      </c>
      <c r="CW24" s="18">
        <f>SUMIFS($AH:$AH,$AE:$AE,$AS24,$AJ:$AJ,CW$3)</f>
        <v>0</v>
      </c>
      <c r="CX24" s="18"/>
      <c r="CY24" s="18"/>
      <c r="CZ24" s="18"/>
      <c r="DA24" s="18"/>
      <c r="DB24" s="18"/>
      <c r="DD24" s="18">
        <f>SUMIFS($AI:$AI,$AE:$AE,$AS24,$AJ:$AJ,DD$3)</f>
        <v>0</v>
      </c>
      <c r="DE24" s="18">
        <f>SUMIFS($AI:$AI,$AE:$AE,$AS24,$AJ:$AJ,DE$3)</f>
        <v>0</v>
      </c>
      <c r="DF24" s="18">
        <f>SUMIFS($AI:$AI,$AE:$AE,$AS24,$AJ:$AJ,DF$3)</f>
        <v>0</v>
      </c>
      <c r="DG24" s="18">
        <f>SUMIFS($AI:$AI,$AE:$AE,$AS24,$AJ:$AJ,DG$3)</f>
        <v>0</v>
      </c>
      <c r="DH24" s="18">
        <f>SUMIFS($AI:$AI,$AE:$AE,$AS24,$AJ:$AJ,DH$3)</f>
        <v>0</v>
      </c>
      <c r="DI24" s="18">
        <f>SUMIFS($AI:$AI,$AE:$AE,$AS24,$AJ:$AJ,DI$3)</f>
        <v>0</v>
      </c>
      <c r="DJ24" s="18">
        <f>SUMIFS($AI:$AI,$AE:$AE,$AS24,$AJ:$AJ,DJ$3)</f>
        <v>0</v>
      </c>
      <c r="DK24" s="18">
        <f>SUMIFS($AI:$AI,$AE:$AE,$AS24,$AJ:$AJ,DK$3)</f>
        <v>0</v>
      </c>
      <c r="DL24" s="18">
        <f>SUMIFS($AI:$AI,$AE:$AE,$AS24,$AJ:$AJ,DL$3)</f>
        <v>0</v>
      </c>
      <c r="DM24" s="18">
        <f>SUMIFS($AI:$AI,$AE:$AE,$AS24,$AJ:$AJ,DM$3)</f>
        <v>0</v>
      </c>
      <c r="DN24" s="18">
        <f>SUMIFS($AI:$AI,$AE:$AE,$AS24,$AJ:$AJ,DN$3)</f>
        <v>0</v>
      </c>
      <c r="DO24" s="18">
        <f>SUMIFS($AI:$AI,$AE:$AE,$AS24,$AJ:$AJ,DO$3)</f>
        <v>0</v>
      </c>
      <c r="DP24" s="18">
        <f>SUMIFS($AI:$AI,$AE:$AE,$AS24,$AJ:$AJ,DP$3)</f>
        <v>0</v>
      </c>
      <c r="DQ24" s="18">
        <f>SUMIFS($AI:$AI,$AE:$AE,$AS24,$AJ:$AJ,DQ$3)</f>
        <v>0</v>
      </c>
      <c r="DR24" s="18">
        <f>SUMIFS($AI:$AI,$AE:$AE,$AS24,$AJ:$AJ,DR$3)</f>
        <v>0</v>
      </c>
      <c r="DS24" s="18">
        <f>SUMIFS($AI:$AI,$AE:$AE,$AS24,$AJ:$AJ,DS$3)</f>
        <v>0</v>
      </c>
      <c r="DT24" s="18">
        <f>SUMIFS($AI:$AI,$AE:$AE,$AS24,$AJ:$AJ,DT$3)</f>
        <v>0</v>
      </c>
      <c r="DU24" s="18">
        <f>SUMIFS($AI:$AI,$AE:$AE,$AS24,$AJ:$AJ,DU$3)</f>
        <v>0</v>
      </c>
      <c r="DV24" s="18">
        <f>SUMIFS($AI:$AI,$AE:$AE,$AS24,$AJ:$AJ,DV$3)</f>
        <v>0</v>
      </c>
      <c r="DW24" s="18">
        <f>SUMIFS($AI:$AI,$AE:$AE,$AS24,$AJ:$AJ,DW$3)</f>
        <v>0</v>
      </c>
      <c r="DX24" s="18">
        <f>SUMIFS($AI:$AI,$AE:$AE,$AS24,$AJ:$AJ,DX$3)</f>
        <v>0</v>
      </c>
      <c r="DY24" s="18">
        <f>SUMIFS($AI:$AI,$AE:$AE,$AS24,$AJ:$AJ,DY$3)</f>
        <v>0</v>
      </c>
      <c r="DZ24" s="18">
        <f>SUMIFS($AI:$AI,$AE:$AE,$AS24,$AJ:$AJ,DZ$3)</f>
        <v>0</v>
      </c>
      <c r="EA24" s="18">
        <f>SUMIFS($AI:$AI,$AE:$AE,$AS24,$AJ:$AJ,EA$3)</f>
        <v>0</v>
      </c>
      <c r="EB24" s="18">
        <f>SUMIFS($AI:$AI,$AE:$AE,$AS24,$AJ:$AJ,EB$3)</f>
        <v>0</v>
      </c>
      <c r="EC24" s="18"/>
      <c r="ED24" s="18"/>
      <c r="EE24" s="18"/>
      <c r="EF24" s="18"/>
      <c r="EG24" s="18"/>
      <c r="EH24" s="28"/>
      <c r="EI24" s="18">
        <f t="shared" si="7"/>
        <v>0</v>
      </c>
      <c r="EJ24" s="18">
        <f t="shared" si="8"/>
        <v>0.42328042328042331</v>
      </c>
      <c r="EK24" s="18">
        <f t="shared" si="9"/>
        <v>0</v>
      </c>
    </row>
    <row r="25" spans="1:141" x14ac:dyDescent="0.25">
      <c r="A25" s="22"/>
      <c r="B25" s="22"/>
      <c r="C25" s="22"/>
      <c r="D25" s="22"/>
      <c r="E25" s="22"/>
      <c r="F25" s="22"/>
      <c r="G25" s="22"/>
      <c r="H25" s="22"/>
      <c r="I25" s="23"/>
      <c r="J25" s="22"/>
      <c r="K25" s="22"/>
      <c r="L25" s="22"/>
      <c r="M25" s="22"/>
      <c r="N25" s="24" t="s">
        <v>84</v>
      </c>
      <c r="O25" t="s">
        <v>84</v>
      </c>
      <c r="P25" t="s">
        <v>84</v>
      </c>
      <c r="Q25" t="str">
        <f t="shared" si="1"/>
        <v/>
      </c>
      <c r="AD25" s="17" t="s">
        <v>97</v>
      </c>
      <c r="AE25" t="str">
        <f t="shared" ref="AE25:AE26" si="13">MID(AD25,1,10)</f>
        <v>050BMG9020</v>
      </c>
      <c r="AF25" t="str">
        <f t="shared" ref="AF25:AF26" si="14">RIGHT(AD25,1)</f>
        <v>F</v>
      </c>
      <c r="AG25" s="18">
        <f t="shared" ref="AG25:AG26" si="15">SUMIFS($N:$N,$O:$O,"plano",$P:$P,$AD25)/SUMIF(M:M,AE25,N:N)</f>
        <v>0</v>
      </c>
      <c r="AH25" s="18">
        <f t="shared" ref="AH25:AH26" si="16">SUMIFS($N:$N,$O:$O,"ondulado",$P:$P,$AD25)/SUMIF(M:M,AE25,N:N)</f>
        <v>1</v>
      </c>
      <c r="AI25" s="18">
        <f t="shared" ref="AI25:AI26" si="17">SUMIFS($N:$N,$O:$O,"montanhoso",$P:$P,$AD25)/SUMIF(M:M,AE25,N:N)</f>
        <v>0</v>
      </c>
      <c r="AJ25" s="19">
        <f t="shared" ref="AJ25:AJ26" si="18">INDEX(V:V,MATCH($AF25,$T:$T,0))</f>
        <v>2048</v>
      </c>
      <c r="AK25" s="19">
        <f t="shared" ref="AK25:AK26" si="19">INDEX(W:W,MATCH($AF25,$T:$T,0))</f>
        <v>2059</v>
      </c>
      <c r="AL25" s="19">
        <f t="shared" ref="AL25:AL26" si="20">INDEX(X:X,MATCH($AF25,$T:$T,0))</f>
        <v>9999</v>
      </c>
      <c r="AM25" s="19">
        <f t="shared" ref="AM25:AM26" si="21">INDEX(Y:Y,MATCH($AF25,$T:$T,0))</f>
        <v>9999</v>
      </c>
      <c r="AN25" s="19">
        <f t="shared" ref="AN25:AN26" si="22">INDEX(Z:Z,MATCH($AF25,$T:$T,0))</f>
        <v>9999</v>
      </c>
      <c r="AO25" s="19">
        <f t="shared" ref="AO25:AO26" si="23">INDEX(AA:AA,MATCH($AF25,$T:$T,0))</f>
        <v>9999</v>
      </c>
      <c r="AP25" s="19">
        <f t="shared" ref="AP25:AP26" si="24">INDEX(AB:AB,MATCH($AF25,$T:$T,0))</f>
        <v>9999</v>
      </c>
      <c r="AR25" s="27">
        <v>6.3000000000000114</v>
      </c>
      <c r="AS25" s="17" t="s">
        <v>43</v>
      </c>
      <c r="AT25" s="18">
        <f>SUMIFS($AG:$AG,$AE:$AE,$AS25,$AJ:$AJ,AT$3)</f>
        <v>0</v>
      </c>
      <c r="AU25" s="18">
        <f>SUMIFS($AG:$AG,$AE:$AE,$AS25,$AJ:$AJ,AU$3)</f>
        <v>0</v>
      </c>
      <c r="AV25" s="18">
        <f>SUMIFS($AG:$AG,$AE:$AE,$AS25,$AJ:$AJ,AV$3)</f>
        <v>0</v>
      </c>
      <c r="AW25" s="18">
        <f>SUMIFS($AG:$AG,$AE:$AE,$AS25,$AJ:$AJ,AW$3)</f>
        <v>0</v>
      </c>
      <c r="AX25" s="18">
        <f>SUMIFS($AG:$AG,$AE:$AE,$AS25,$AJ:$AJ,AX$3)</f>
        <v>0</v>
      </c>
      <c r="AY25" s="18">
        <f>SUMIFS($AG:$AG,$AE:$AE,$AS25,$AJ:$AJ,AY$3)</f>
        <v>0</v>
      </c>
      <c r="AZ25" s="18">
        <f>SUMIFS($AG:$AG,$AE:$AE,$AS25,$AJ:$AJ,AZ$3)</f>
        <v>0</v>
      </c>
      <c r="BA25" s="18">
        <f>SUMIFS($AG:$AG,$AE:$AE,$AS25,$AJ:$AJ,BA$3)</f>
        <v>0</v>
      </c>
      <c r="BB25" s="18">
        <f>SUMIFS($AG:$AG,$AE:$AE,$AS25,$AJ:$AJ,BB$3)</f>
        <v>0</v>
      </c>
      <c r="BC25" s="18">
        <f>SUMIFS($AG:$AG,$AE:$AE,$AS25,$AJ:$AJ,BC$3)</f>
        <v>0</v>
      </c>
      <c r="BD25" s="18">
        <f>SUMIFS($AG:$AG,$AE:$AE,$AS25,$AJ:$AJ,BD$3)</f>
        <v>0</v>
      </c>
      <c r="BE25" s="18">
        <f>SUMIFS($AG:$AG,$AE:$AE,$AS25,$AJ:$AJ,BE$3)</f>
        <v>0</v>
      </c>
      <c r="BF25" s="18">
        <f>SUMIFS($AG:$AG,$AE:$AE,$AS25,$AJ:$AJ,BF$3)</f>
        <v>0</v>
      </c>
      <c r="BG25" s="18">
        <f>SUMIFS($AG:$AG,$AE:$AE,$AS25,$AJ:$AJ,BG$3)</f>
        <v>0</v>
      </c>
      <c r="BH25" s="18">
        <f>SUMIFS($AG:$AG,$AE:$AE,$AS25,$AJ:$AJ,BH$3)</f>
        <v>0</v>
      </c>
      <c r="BI25" s="18">
        <f>SUMIFS($AG:$AG,$AE:$AE,$AS25,$AJ:$AJ,BI$3)</f>
        <v>0</v>
      </c>
      <c r="BJ25" s="18">
        <f>SUMIFS($AG:$AG,$AE:$AE,$AS25,$AJ:$AJ,BJ$3)</f>
        <v>0</v>
      </c>
      <c r="BK25" s="18">
        <f>SUMIFS($AG:$AG,$AE:$AE,$AS25,$AJ:$AJ,BK$3)</f>
        <v>0</v>
      </c>
      <c r="BL25" s="18">
        <f>SUMIFS($AG:$AG,$AE:$AE,$AS25,$AJ:$AJ,BL$3)</f>
        <v>0</v>
      </c>
      <c r="BM25" s="18">
        <f>SUMIFS($AG:$AG,$AE:$AE,$AS25,$AJ:$AJ,BM$3)</f>
        <v>0</v>
      </c>
      <c r="BN25" s="18">
        <f>SUMIFS($AG:$AG,$AE:$AE,$AS25,$AJ:$AJ,BN$3)</f>
        <v>0</v>
      </c>
      <c r="BO25" s="18">
        <f>SUMIFS($AG:$AG,$AE:$AE,$AS25,$AJ:$AJ,BO$3)</f>
        <v>0</v>
      </c>
      <c r="BP25" s="18">
        <f>SUMIFS($AG:$AG,$AE:$AE,$AS25,$AJ:$AJ,BP$3)</f>
        <v>0</v>
      </c>
      <c r="BQ25" s="18">
        <f>SUMIFS($AG:$AG,$AE:$AE,$AS25,$AJ:$AJ,BQ$3)</f>
        <v>0</v>
      </c>
      <c r="BR25" s="18">
        <f>SUMIFS($AG:$AG,$AE:$AE,$AS25,$AJ:$AJ,BR$3)</f>
        <v>0</v>
      </c>
      <c r="BS25" s="18"/>
      <c r="BT25" s="18"/>
      <c r="BU25" s="18"/>
      <c r="BV25" s="18"/>
      <c r="BW25" s="18"/>
      <c r="BX25" s="28"/>
      <c r="BY25" s="18">
        <f>SUMIFS($AH:$AH,$AE:$AE,$AS25,$AJ:$AJ,BY$3)</f>
        <v>0</v>
      </c>
      <c r="BZ25" s="18">
        <f>SUMIFS($AH:$AH,$AE:$AE,$AS25,$AJ:$AJ,BZ$3)</f>
        <v>0</v>
      </c>
      <c r="CA25" s="18">
        <f>SUMIFS($AH:$AH,$AE:$AE,$AS25,$AJ:$AJ,CA$3)</f>
        <v>0</v>
      </c>
      <c r="CB25" s="18">
        <f>SUMIFS($AH:$AH,$AE:$AE,$AS25,$AJ:$AJ,CB$3)</f>
        <v>0</v>
      </c>
      <c r="CC25" s="18">
        <f>SUMIFS($AH:$AH,$AE:$AE,$AS25,$AJ:$AJ,CC$3)</f>
        <v>0</v>
      </c>
      <c r="CD25" s="18">
        <f>SUMIFS($AH:$AH,$AE:$AE,$AS25,$AJ:$AJ,CD$3)</f>
        <v>0</v>
      </c>
      <c r="CE25" s="18">
        <f>SUMIFS($AH:$AH,$AE:$AE,$AS25,$AJ:$AJ,CE$3)</f>
        <v>0</v>
      </c>
      <c r="CF25" s="18">
        <f>SUMIFS($AH:$AH,$AE:$AE,$AS25,$AJ:$AJ,CF$3)</f>
        <v>0</v>
      </c>
      <c r="CG25" s="18">
        <f>SUMIFS($AH:$AH,$AE:$AE,$AS25,$AJ:$AJ,CG$3)</f>
        <v>0</v>
      </c>
      <c r="CH25" s="18">
        <f>SUMIFS($AH:$AH,$AE:$AE,$AS25,$AJ:$AJ,CH$3)</f>
        <v>0</v>
      </c>
      <c r="CI25" s="18">
        <f>SUMIFS($AH:$AH,$AE:$AE,$AS25,$AJ:$AJ,CI$3)</f>
        <v>0</v>
      </c>
      <c r="CJ25" s="18">
        <f>SUMIFS($AH:$AH,$AE:$AE,$AS25,$AJ:$AJ,CJ$3)</f>
        <v>0</v>
      </c>
      <c r="CK25" s="18">
        <f>SUMIFS($AH:$AH,$AE:$AE,$AS25,$AJ:$AJ,CK$3)</f>
        <v>0</v>
      </c>
      <c r="CL25" s="18">
        <f>SUMIFS($AH:$AH,$AE:$AE,$AS25,$AJ:$AJ,CL$3)</f>
        <v>0</v>
      </c>
      <c r="CM25" s="18">
        <f>SUMIFS($AH:$AH,$AE:$AE,$AS25,$AJ:$AJ,CM$3)</f>
        <v>0</v>
      </c>
      <c r="CN25" s="18">
        <f>SUMIFS($AH:$AH,$AE:$AE,$AS25,$AJ:$AJ,CN$3)</f>
        <v>0</v>
      </c>
      <c r="CO25" s="18">
        <f>SUMIFS($AH:$AH,$AE:$AE,$AS25,$AJ:$AJ,CO$3)</f>
        <v>0</v>
      </c>
      <c r="CP25" s="18">
        <f>SUMIFS($AH:$AH,$AE:$AE,$AS25,$AJ:$AJ,CP$3)</f>
        <v>0</v>
      </c>
      <c r="CQ25" s="18">
        <f>SUMIFS($AH:$AH,$AE:$AE,$AS25,$AJ:$AJ,CQ$3)</f>
        <v>0</v>
      </c>
      <c r="CR25" s="18">
        <f>SUMIFS($AH:$AH,$AE:$AE,$AS25,$AJ:$AJ,CR$3)</f>
        <v>1</v>
      </c>
      <c r="CS25" s="18">
        <f>SUMIFS($AH:$AH,$AE:$AE,$AS25,$AJ:$AJ,CS$3)</f>
        <v>0</v>
      </c>
      <c r="CT25" s="18">
        <f>SUMIFS($AH:$AH,$AE:$AE,$AS25,$AJ:$AJ,CT$3)</f>
        <v>0</v>
      </c>
      <c r="CU25" s="18">
        <f>SUMIFS($AH:$AH,$AE:$AE,$AS25,$AJ:$AJ,CU$3)</f>
        <v>0</v>
      </c>
      <c r="CV25" s="18">
        <f>SUMIFS($AH:$AH,$AE:$AE,$AS25,$AJ:$AJ,CV$3)</f>
        <v>0</v>
      </c>
      <c r="CW25" s="18">
        <f>SUMIFS($AH:$AH,$AE:$AE,$AS25,$AJ:$AJ,CW$3)</f>
        <v>0</v>
      </c>
      <c r="CX25" s="18"/>
      <c r="CY25" s="18"/>
      <c r="CZ25" s="18"/>
      <c r="DA25" s="18"/>
      <c r="DB25" s="18"/>
      <c r="DD25" s="18">
        <f>SUMIFS($AI:$AI,$AE:$AE,$AS25,$AJ:$AJ,DD$3)</f>
        <v>0</v>
      </c>
      <c r="DE25" s="18">
        <f>SUMIFS($AI:$AI,$AE:$AE,$AS25,$AJ:$AJ,DE$3)</f>
        <v>0</v>
      </c>
      <c r="DF25" s="18">
        <f>SUMIFS($AI:$AI,$AE:$AE,$AS25,$AJ:$AJ,DF$3)</f>
        <v>0</v>
      </c>
      <c r="DG25" s="18">
        <f>SUMIFS($AI:$AI,$AE:$AE,$AS25,$AJ:$AJ,DG$3)</f>
        <v>0</v>
      </c>
      <c r="DH25" s="18">
        <f>SUMIFS($AI:$AI,$AE:$AE,$AS25,$AJ:$AJ,DH$3)</f>
        <v>0</v>
      </c>
      <c r="DI25" s="18">
        <f>SUMIFS($AI:$AI,$AE:$AE,$AS25,$AJ:$AJ,DI$3)</f>
        <v>0</v>
      </c>
      <c r="DJ25" s="18">
        <f>SUMIFS($AI:$AI,$AE:$AE,$AS25,$AJ:$AJ,DJ$3)</f>
        <v>0</v>
      </c>
      <c r="DK25" s="18">
        <f>SUMIFS($AI:$AI,$AE:$AE,$AS25,$AJ:$AJ,DK$3)</f>
        <v>0</v>
      </c>
      <c r="DL25" s="18">
        <f>SUMIFS($AI:$AI,$AE:$AE,$AS25,$AJ:$AJ,DL$3)</f>
        <v>0</v>
      </c>
      <c r="DM25" s="18">
        <f>SUMIFS($AI:$AI,$AE:$AE,$AS25,$AJ:$AJ,DM$3)</f>
        <v>0</v>
      </c>
      <c r="DN25" s="18">
        <f>SUMIFS($AI:$AI,$AE:$AE,$AS25,$AJ:$AJ,DN$3)</f>
        <v>0</v>
      </c>
      <c r="DO25" s="18">
        <f>SUMIFS($AI:$AI,$AE:$AE,$AS25,$AJ:$AJ,DO$3)</f>
        <v>0</v>
      </c>
      <c r="DP25" s="18">
        <f>SUMIFS($AI:$AI,$AE:$AE,$AS25,$AJ:$AJ,DP$3)</f>
        <v>0</v>
      </c>
      <c r="DQ25" s="18">
        <f>SUMIFS($AI:$AI,$AE:$AE,$AS25,$AJ:$AJ,DQ$3)</f>
        <v>0</v>
      </c>
      <c r="DR25" s="18">
        <f>SUMIFS($AI:$AI,$AE:$AE,$AS25,$AJ:$AJ,DR$3)</f>
        <v>0</v>
      </c>
      <c r="DS25" s="18">
        <f>SUMIFS($AI:$AI,$AE:$AE,$AS25,$AJ:$AJ,DS$3)</f>
        <v>0</v>
      </c>
      <c r="DT25" s="18">
        <f>SUMIFS($AI:$AI,$AE:$AE,$AS25,$AJ:$AJ,DT$3)</f>
        <v>0</v>
      </c>
      <c r="DU25" s="18">
        <f>SUMIFS($AI:$AI,$AE:$AE,$AS25,$AJ:$AJ,DU$3)</f>
        <v>0</v>
      </c>
      <c r="DV25" s="18">
        <f>SUMIFS($AI:$AI,$AE:$AE,$AS25,$AJ:$AJ,DV$3)</f>
        <v>0</v>
      </c>
      <c r="DW25" s="18">
        <f>SUMIFS($AI:$AI,$AE:$AE,$AS25,$AJ:$AJ,DW$3)</f>
        <v>0</v>
      </c>
      <c r="DX25" s="18">
        <f>SUMIFS($AI:$AI,$AE:$AE,$AS25,$AJ:$AJ,DX$3)</f>
        <v>0</v>
      </c>
      <c r="DY25" s="18">
        <f>SUMIFS($AI:$AI,$AE:$AE,$AS25,$AJ:$AJ,DY$3)</f>
        <v>0</v>
      </c>
      <c r="DZ25" s="18">
        <f>SUMIFS($AI:$AI,$AE:$AE,$AS25,$AJ:$AJ,DZ$3)</f>
        <v>0</v>
      </c>
      <c r="EA25" s="18">
        <f>SUMIFS($AI:$AI,$AE:$AE,$AS25,$AJ:$AJ,EA$3)</f>
        <v>0</v>
      </c>
      <c r="EB25" s="18">
        <f>SUMIFS($AI:$AI,$AE:$AE,$AS25,$AJ:$AJ,EB$3)</f>
        <v>0</v>
      </c>
      <c r="EC25" s="18"/>
      <c r="ED25" s="18"/>
      <c r="EE25" s="18"/>
      <c r="EF25" s="18"/>
      <c r="EG25" s="18"/>
      <c r="EH25" s="28"/>
      <c r="EI25" s="18">
        <f t="shared" si="7"/>
        <v>0</v>
      </c>
      <c r="EJ25" s="18">
        <f t="shared" si="8"/>
        <v>1</v>
      </c>
      <c r="EK25" s="18">
        <f t="shared" si="9"/>
        <v>0</v>
      </c>
    </row>
    <row r="26" spans="1:141" x14ac:dyDescent="0.25">
      <c r="A26" s="22" t="s">
        <v>25</v>
      </c>
      <c r="B26" s="22">
        <v>2013</v>
      </c>
      <c r="C26" s="22">
        <v>2070</v>
      </c>
      <c r="D26" s="22">
        <v>9999</v>
      </c>
      <c r="E26" s="22">
        <v>9999</v>
      </c>
      <c r="F26" s="22">
        <v>9999</v>
      </c>
      <c r="G26" s="22">
        <v>9999</v>
      </c>
      <c r="H26" s="22">
        <v>9999</v>
      </c>
      <c r="I26" s="23">
        <v>9999</v>
      </c>
      <c r="J26" s="22"/>
      <c r="K26" s="22"/>
      <c r="L26" s="22">
        <v>638264</v>
      </c>
      <c r="M26" s="22" t="s">
        <v>56</v>
      </c>
      <c r="N26" s="24">
        <v>21.145434494927212</v>
      </c>
      <c r="O26" t="s">
        <v>83</v>
      </c>
      <c r="P26" t="s">
        <v>35</v>
      </c>
      <c r="Q26" t="str">
        <f t="shared" si="1"/>
        <v>GO</v>
      </c>
      <c r="AD26" s="17" t="s">
        <v>98</v>
      </c>
      <c r="AE26" t="str">
        <f t="shared" si="13"/>
        <v>050BMG9040</v>
      </c>
      <c r="AF26" t="str">
        <f t="shared" si="14"/>
        <v>F</v>
      </c>
      <c r="AG26" s="18">
        <f t="shared" si="15"/>
        <v>0</v>
      </c>
      <c r="AH26" s="18">
        <f t="shared" si="16"/>
        <v>1</v>
      </c>
      <c r="AI26" s="18">
        <f t="shared" si="17"/>
        <v>0</v>
      </c>
      <c r="AJ26" s="19">
        <f t="shared" si="18"/>
        <v>2048</v>
      </c>
      <c r="AK26" s="19">
        <f t="shared" si="19"/>
        <v>2059</v>
      </c>
      <c r="AL26" s="19">
        <f t="shared" si="20"/>
        <v>9999</v>
      </c>
      <c r="AM26" s="19">
        <f t="shared" si="21"/>
        <v>9999</v>
      </c>
      <c r="AN26" s="19">
        <f t="shared" si="22"/>
        <v>9999</v>
      </c>
      <c r="AO26" s="19">
        <f t="shared" si="23"/>
        <v>9999</v>
      </c>
      <c r="AP26" s="19">
        <f t="shared" si="24"/>
        <v>9999</v>
      </c>
      <c r="AR26" s="27">
        <v>19.299999999999983</v>
      </c>
      <c r="AS26" s="17" t="s">
        <v>45</v>
      </c>
      <c r="AT26" s="18">
        <f t="shared" ref="AT26:BI27" si="25">SUMIFS($AG:$AG,$AE:$AE,$AS26,$AJ:$AJ,AT$3)</f>
        <v>0</v>
      </c>
      <c r="AU26" s="18">
        <f t="shared" si="25"/>
        <v>0</v>
      </c>
      <c r="AV26" s="18">
        <f t="shared" si="25"/>
        <v>0</v>
      </c>
      <c r="AW26" s="18">
        <f t="shared" si="25"/>
        <v>0</v>
      </c>
      <c r="AX26" s="18">
        <f t="shared" si="25"/>
        <v>0</v>
      </c>
      <c r="AY26" s="18">
        <f t="shared" si="25"/>
        <v>0</v>
      </c>
      <c r="AZ26" s="18">
        <f t="shared" si="25"/>
        <v>0</v>
      </c>
      <c r="BA26" s="18">
        <f t="shared" si="25"/>
        <v>0</v>
      </c>
      <c r="BB26" s="18">
        <f t="shared" si="25"/>
        <v>0</v>
      </c>
      <c r="BC26" s="18">
        <f t="shared" si="25"/>
        <v>0</v>
      </c>
      <c r="BD26" s="18">
        <f t="shared" si="25"/>
        <v>0</v>
      </c>
      <c r="BE26" s="18">
        <f t="shared" si="25"/>
        <v>0</v>
      </c>
      <c r="BF26" s="18">
        <f t="shared" si="25"/>
        <v>0</v>
      </c>
      <c r="BG26" s="18">
        <f t="shared" si="25"/>
        <v>0</v>
      </c>
      <c r="BH26" s="18">
        <f t="shared" si="25"/>
        <v>0</v>
      </c>
      <c r="BI26" s="18">
        <f t="shared" si="25"/>
        <v>0</v>
      </c>
      <c r="BJ26" s="18">
        <f t="shared" ref="BJ26:BR27" si="26">SUMIFS($AG:$AG,$AE:$AE,$AS26,$AJ:$AJ,BJ$3)</f>
        <v>0</v>
      </c>
      <c r="BK26" s="18">
        <f t="shared" si="26"/>
        <v>0</v>
      </c>
      <c r="BL26" s="18">
        <f t="shared" si="26"/>
        <v>0</v>
      </c>
      <c r="BM26" s="18">
        <f t="shared" si="26"/>
        <v>0</v>
      </c>
      <c r="BN26" s="18">
        <f t="shared" si="26"/>
        <v>0</v>
      </c>
      <c r="BO26" s="18">
        <f t="shared" si="26"/>
        <v>0</v>
      </c>
      <c r="BP26" s="18">
        <f t="shared" si="26"/>
        <v>0</v>
      </c>
      <c r="BQ26" s="18">
        <f t="shared" si="26"/>
        <v>0</v>
      </c>
      <c r="BR26" s="18">
        <f t="shared" si="26"/>
        <v>0</v>
      </c>
      <c r="BS26" s="18"/>
      <c r="BT26" s="18"/>
      <c r="BU26" s="18"/>
      <c r="BV26" s="18"/>
      <c r="BW26" s="18"/>
      <c r="BX26" s="28"/>
      <c r="BY26" s="18">
        <f t="shared" ref="BY26:CN27" si="27">SUMIFS($AH:$AH,$AE:$AE,$AS26,$AJ:$AJ,BY$3)</f>
        <v>0</v>
      </c>
      <c r="BZ26" s="18">
        <f t="shared" si="27"/>
        <v>0</v>
      </c>
      <c r="CA26" s="18">
        <f t="shared" si="27"/>
        <v>0</v>
      </c>
      <c r="CB26" s="18">
        <f t="shared" si="27"/>
        <v>0</v>
      </c>
      <c r="CC26" s="18">
        <f t="shared" si="27"/>
        <v>0</v>
      </c>
      <c r="CD26" s="18">
        <f t="shared" si="27"/>
        <v>0</v>
      </c>
      <c r="CE26" s="18">
        <f t="shared" si="27"/>
        <v>0</v>
      </c>
      <c r="CF26" s="18">
        <f t="shared" si="27"/>
        <v>0</v>
      </c>
      <c r="CG26" s="18">
        <f t="shared" si="27"/>
        <v>0</v>
      </c>
      <c r="CH26" s="18">
        <f t="shared" si="27"/>
        <v>0</v>
      </c>
      <c r="CI26" s="18">
        <f t="shared" si="27"/>
        <v>0</v>
      </c>
      <c r="CJ26" s="18">
        <f t="shared" si="27"/>
        <v>0</v>
      </c>
      <c r="CK26" s="18">
        <f t="shared" si="27"/>
        <v>0</v>
      </c>
      <c r="CL26" s="18">
        <f t="shared" si="27"/>
        <v>0</v>
      </c>
      <c r="CM26" s="18">
        <f t="shared" si="27"/>
        <v>0</v>
      </c>
      <c r="CN26" s="18">
        <f t="shared" si="27"/>
        <v>0</v>
      </c>
      <c r="CO26" s="18">
        <f t="shared" ref="CO26:CW27" si="28">SUMIFS($AH:$AH,$AE:$AE,$AS26,$AJ:$AJ,CO$3)</f>
        <v>0</v>
      </c>
      <c r="CP26" s="18">
        <f t="shared" si="28"/>
        <v>0</v>
      </c>
      <c r="CQ26" s="18">
        <f t="shared" si="28"/>
        <v>0</v>
      </c>
      <c r="CR26" s="18">
        <f t="shared" si="28"/>
        <v>1</v>
      </c>
      <c r="CS26" s="18">
        <f t="shared" si="28"/>
        <v>0</v>
      </c>
      <c r="CT26" s="18">
        <f t="shared" si="28"/>
        <v>0</v>
      </c>
      <c r="CU26" s="18">
        <f t="shared" si="28"/>
        <v>0</v>
      </c>
      <c r="CV26" s="18">
        <f t="shared" si="28"/>
        <v>0</v>
      </c>
      <c r="CW26" s="18">
        <f t="shared" si="28"/>
        <v>0</v>
      </c>
      <c r="CX26" s="18"/>
      <c r="CY26" s="18"/>
      <c r="CZ26" s="18"/>
      <c r="DA26" s="18"/>
      <c r="DB26" s="18"/>
      <c r="DD26" s="18">
        <f t="shared" ref="DD26:DS27" si="29">SUMIFS($AI:$AI,$AE:$AE,$AS26,$AJ:$AJ,DD$3)</f>
        <v>0</v>
      </c>
      <c r="DE26" s="18">
        <f t="shared" si="29"/>
        <v>0</v>
      </c>
      <c r="DF26" s="18">
        <f t="shared" si="29"/>
        <v>0</v>
      </c>
      <c r="DG26" s="18">
        <f t="shared" si="29"/>
        <v>0</v>
      </c>
      <c r="DH26" s="18">
        <f t="shared" si="29"/>
        <v>0</v>
      </c>
      <c r="DI26" s="18">
        <f t="shared" si="29"/>
        <v>0</v>
      </c>
      <c r="DJ26" s="18">
        <f t="shared" si="29"/>
        <v>0</v>
      </c>
      <c r="DK26" s="18">
        <f t="shared" si="29"/>
        <v>0</v>
      </c>
      <c r="DL26" s="18">
        <f t="shared" si="29"/>
        <v>0</v>
      </c>
      <c r="DM26" s="18">
        <f t="shared" si="29"/>
        <v>0</v>
      </c>
      <c r="DN26" s="18">
        <f t="shared" si="29"/>
        <v>0</v>
      </c>
      <c r="DO26" s="18">
        <f t="shared" si="29"/>
        <v>0</v>
      </c>
      <c r="DP26" s="18">
        <f t="shared" si="29"/>
        <v>0</v>
      </c>
      <c r="DQ26" s="18">
        <f t="shared" si="29"/>
        <v>0</v>
      </c>
      <c r="DR26" s="18">
        <f t="shared" si="29"/>
        <v>0</v>
      </c>
      <c r="DS26" s="18">
        <f t="shared" si="29"/>
        <v>0</v>
      </c>
      <c r="DT26" s="18">
        <f t="shared" ref="DT26:EB27" si="30">SUMIFS($AI:$AI,$AE:$AE,$AS26,$AJ:$AJ,DT$3)</f>
        <v>0</v>
      </c>
      <c r="DU26" s="18">
        <f t="shared" si="30"/>
        <v>0</v>
      </c>
      <c r="DV26" s="18">
        <f t="shared" si="30"/>
        <v>0</v>
      </c>
      <c r="DW26" s="18">
        <f t="shared" si="30"/>
        <v>0</v>
      </c>
      <c r="DX26" s="18">
        <f t="shared" si="30"/>
        <v>0</v>
      </c>
      <c r="DY26" s="18">
        <f t="shared" si="30"/>
        <v>0</v>
      </c>
      <c r="DZ26" s="18">
        <f t="shared" si="30"/>
        <v>0</v>
      </c>
      <c r="EA26" s="18">
        <f t="shared" si="30"/>
        <v>0</v>
      </c>
      <c r="EB26" s="18">
        <f t="shared" si="30"/>
        <v>0</v>
      </c>
      <c r="EC26" s="18"/>
      <c r="ED26" s="18"/>
      <c r="EE26" s="18"/>
      <c r="EF26" s="18"/>
      <c r="EG26" s="18"/>
      <c r="EH26" s="28"/>
      <c r="EI26" s="18">
        <f t="shared" ref="EI26:EI27" si="31">SUM(AT26:BW26)</f>
        <v>0</v>
      </c>
      <c r="EJ26" s="18">
        <f t="shared" ref="EJ26:EJ27" si="32">SUM(BY26:DB26)</f>
        <v>1</v>
      </c>
      <c r="EK26" s="18">
        <f t="shared" ref="EK26:EK27" si="33">SUM(DD26:EG26)</f>
        <v>0</v>
      </c>
    </row>
    <row r="27" spans="1:141" x14ac:dyDescent="0.25">
      <c r="A27" s="22"/>
      <c r="B27" s="22"/>
      <c r="C27" s="22"/>
      <c r="D27" s="22"/>
      <c r="E27" s="22"/>
      <c r="F27" s="22"/>
      <c r="G27" s="22"/>
      <c r="H27" s="22"/>
      <c r="I27" s="23"/>
      <c r="J27" s="22"/>
      <c r="K27" s="22"/>
      <c r="L27" s="22"/>
      <c r="M27" s="22"/>
      <c r="N27" s="24" t="s">
        <v>84</v>
      </c>
      <c r="O27" t="s">
        <v>84</v>
      </c>
      <c r="P27" t="s">
        <v>84</v>
      </c>
      <c r="Q27" t="str">
        <f t="shared" si="1"/>
        <v/>
      </c>
      <c r="AR27" s="27">
        <v>7.7000000000000171</v>
      </c>
      <c r="AS27" s="17" t="s">
        <v>47</v>
      </c>
      <c r="AT27" s="18">
        <f t="shared" si="25"/>
        <v>0</v>
      </c>
      <c r="AU27" s="18">
        <f t="shared" si="25"/>
        <v>0</v>
      </c>
      <c r="AV27" s="18">
        <f t="shared" si="25"/>
        <v>0</v>
      </c>
      <c r="AW27" s="18">
        <f t="shared" si="25"/>
        <v>0</v>
      </c>
      <c r="AX27" s="18">
        <f t="shared" si="25"/>
        <v>0</v>
      </c>
      <c r="AY27" s="18">
        <f t="shared" si="25"/>
        <v>0</v>
      </c>
      <c r="AZ27" s="18">
        <f t="shared" si="25"/>
        <v>0</v>
      </c>
      <c r="BA27" s="18">
        <f t="shared" si="25"/>
        <v>0</v>
      </c>
      <c r="BB27" s="18">
        <f t="shared" si="25"/>
        <v>0</v>
      </c>
      <c r="BC27" s="18">
        <f t="shared" si="25"/>
        <v>0</v>
      </c>
      <c r="BD27" s="18">
        <f t="shared" si="25"/>
        <v>0</v>
      </c>
      <c r="BE27" s="18">
        <f t="shared" si="25"/>
        <v>0</v>
      </c>
      <c r="BF27" s="18">
        <f t="shared" si="25"/>
        <v>0</v>
      </c>
      <c r="BG27" s="18">
        <f t="shared" si="25"/>
        <v>0</v>
      </c>
      <c r="BH27" s="18">
        <f t="shared" si="25"/>
        <v>0</v>
      </c>
      <c r="BI27" s="18">
        <f t="shared" si="25"/>
        <v>0</v>
      </c>
      <c r="BJ27" s="18">
        <f t="shared" si="26"/>
        <v>0</v>
      </c>
      <c r="BK27" s="18">
        <f t="shared" si="26"/>
        <v>0</v>
      </c>
      <c r="BL27" s="18">
        <f t="shared" si="26"/>
        <v>0</v>
      </c>
      <c r="BM27" s="18">
        <f t="shared" si="26"/>
        <v>0</v>
      </c>
      <c r="BN27" s="18">
        <f t="shared" si="26"/>
        <v>0</v>
      </c>
      <c r="BO27" s="18">
        <f t="shared" si="26"/>
        <v>0</v>
      </c>
      <c r="BP27" s="18">
        <f t="shared" si="26"/>
        <v>0</v>
      </c>
      <c r="BQ27" s="18">
        <f t="shared" si="26"/>
        <v>0</v>
      </c>
      <c r="BR27" s="18">
        <f t="shared" si="26"/>
        <v>0</v>
      </c>
      <c r="BS27" s="18"/>
      <c r="BT27" s="18"/>
      <c r="BU27" s="18"/>
      <c r="BV27" s="18"/>
      <c r="BW27" s="18"/>
      <c r="BX27" s="28"/>
      <c r="BY27" s="18">
        <f t="shared" si="27"/>
        <v>0</v>
      </c>
      <c r="BZ27" s="18">
        <f t="shared" si="27"/>
        <v>0</v>
      </c>
      <c r="CA27" s="18">
        <f t="shared" si="27"/>
        <v>0</v>
      </c>
      <c r="CB27" s="18">
        <f t="shared" si="27"/>
        <v>0</v>
      </c>
      <c r="CC27" s="18">
        <f t="shared" si="27"/>
        <v>0</v>
      </c>
      <c r="CD27" s="18">
        <f t="shared" si="27"/>
        <v>0</v>
      </c>
      <c r="CE27" s="18">
        <f t="shared" si="27"/>
        <v>0</v>
      </c>
      <c r="CF27" s="18">
        <f t="shared" si="27"/>
        <v>0</v>
      </c>
      <c r="CG27" s="18">
        <f t="shared" si="27"/>
        <v>0</v>
      </c>
      <c r="CH27" s="18">
        <f t="shared" si="27"/>
        <v>0</v>
      </c>
      <c r="CI27" s="18">
        <f t="shared" si="27"/>
        <v>0</v>
      </c>
      <c r="CJ27" s="18">
        <f t="shared" si="27"/>
        <v>0</v>
      </c>
      <c r="CK27" s="18">
        <f t="shared" si="27"/>
        <v>0</v>
      </c>
      <c r="CL27" s="18">
        <f t="shared" si="27"/>
        <v>0</v>
      </c>
      <c r="CM27" s="18">
        <f t="shared" si="27"/>
        <v>0</v>
      </c>
      <c r="CN27" s="18">
        <f t="shared" si="27"/>
        <v>0</v>
      </c>
      <c r="CO27" s="18">
        <f t="shared" si="28"/>
        <v>0</v>
      </c>
      <c r="CP27" s="18">
        <f t="shared" si="28"/>
        <v>0</v>
      </c>
      <c r="CQ27" s="18">
        <f t="shared" si="28"/>
        <v>0</v>
      </c>
      <c r="CR27" s="18">
        <f t="shared" si="28"/>
        <v>1</v>
      </c>
      <c r="CS27" s="18">
        <f t="shared" si="28"/>
        <v>0</v>
      </c>
      <c r="CT27" s="18">
        <f t="shared" si="28"/>
        <v>0</v>
      </c>
      <c r="CU27" s="18">
        <f t="shared" si="28"/>
        <v>0</v>
      </c>
      <c r="CV27" s="18">
        <f t="shared" si="28"/>
        <v>0</v>
      </c>
      <c r="CW27" s="18">
        <f t="shared" si="28"/>
        <v>0</v>
      </c>
      <c r="CX27" s="18"/>
      <c r="CY27" s="18"/>
      <c r="CZ27" s="18"/>
      <c r="DA27" s="18"/>
      <c r="DB27" s="18"/>
      <c r="DD27" s="18">
        <f t="shared" si="29"/>
        <v>0</v>
      </c>
      <c r="DE27" s="18">
        <f t="shared" si="29"/>
        <v>0</v>
      </c>
      <c r="DF27" s="18">
        <f t="shared" si="29"/>
        <v>0</v>
      </c>
      <c r="DG27" s="18">
        <f t="shared" si="29"/>
        <v>0</v>
      </c>
      <c r="DH27" s="18">
        <f t="shared" si="29"/>
        <v>0</v>
      </c>
      <c r="DI27" s="18">
        <f t="shared" si="29"/>
        <v>0</v>
      </c>
      <c r="DJ27" s="18">
        <f t="shared" si="29"/>
        <v>0</v>
      </c>
      <c r="DK27" s="18">
        <f t="shared" si="29"/>
        <v>0</v>
      </c>
      <c r="DL27" s="18">
        <f t="shared" si="29"/>
        <v>0</v>
      </c>
      <c r="DM27" s="18">
        <f t="shared" si="29"/>
        <v>0</v>
      </c>
      <c r="DN27" s="18">
        <f t="shared" si="29"/>
        <v>0</v>
      </c>
      <c r="DO27" s="18">
        <f t="shared" si="29"/>
        <v>0</v>
      </c>
      <c r="DP27" s="18">
        <f t="shared" si="29"/>
        <v>0</v>
      </c>
      <c r="DQ27" s="18">
        <f t="shared" si="29"/>
        <v>0</v>
      </c>
      <c r="DR27" s="18">
        <f t="shared" si="29"/>
        <v>0</v>
      </c>
      <c r="DS27" s="18">
        <f t="shared" si="29"/>
        <v>0</v>
      </c>
      <c r="DT27" s="18">
        <f t="shared" si="30"/>
        <v>0</v>
      </c>
      <c r="DU27" s="18">
        <f t="shared" si="30"/>
        <v>0</v>
      </c>
      <c r="DV27" s="18">
        <f t="shared" si="30"/>
        <v>0</v>
      </c>
      <c r="DW27" s="18">
        <f t="shared" si="30"/>
        <v>0</v>
      </c>
      <c r="DX27" s="18">
        <f t="shared" si="30"/>
        <v>0</v>
      </c>
      <c r="DY27" s="18">
        <f t="shared" si="30"/>
        <v>0</v>
      </c>
      <c r="DZ27" s="18">
        <f t="shared" si="30"/>
        <v>0</v>
      </c>
      <c r="EA27" s="18">
        <f t="shared" si="30"/>
        <v>0</v>
      </c>
      <c r="EB27" s="18">
        <f t="shared" si="30"/>
        <v>0</v>
      </c>
      <c r="EC27" s="18"/>
      <c r="ED27" s="18"/>
      <c r="EE27" s="18"/>
      <c r="EF27" s="18"/>
      <c r="EG27" s="18"/>
      <c r="EH27" s="28"/>
      <c r="EI27" s="18">
        <f t="shared" si="31"/>
        <v>0</v>
      </c>
      <c r="EJ27" s="18">
        <f t="shared" si="32"/>
        <v>1</v>
      </c>
      <c r="EK27" s="18">
        <f t="shared" si="33"/>
        <v>0</v>
      </c>
    </row>
    <row r="28" spans="1:141" x14ac:dyDescent="0.25">
      <c r="A28" s="22" t="s">
        <v>25</v>
      </c>
      <c r="B28" s="22">
        <v>2013</v>
      </c>
      <c r="C28" s="22">
        <v>2066</v>
      </c>
      <c r="D28" s="22">
        <v>9999</v>
      </c>
      <c r="E28" s="22">
        <v>9999</v>
      </c>
      <c r="F28" s="22">
        <v>9999</v>
      </c>
      <c r="G28" s="22">
        <v>9999</v>
      </c>
      <c r="H28" s="22">
        <v>9999</v>
      </c>
      <c r="I28" s="23">
        <v>9999</v>
      </c>
      <c r="J28" s="22" t="s">
        <v>15</v>
      </c>
      <c r="K28" s="22"/>
      <c r="L28" s="22">
        <v>650340</v>
      </c>
      <c r="M28" s="22" t="s">
        <v>58</v>
      </c>
      <c r="N28" s="24">
        <v>2.2000000000000171</v>
      </c>
      <c r="O28" t="s">
        <v>83</v>
      </c>
      <c r="P28" t="s">
        <v>38</v>
      </c>
      <c r="Q28" t="str">
        <f t="shared" si="1"/>
        <v>GO</v>
      </c>
    </row>
    <row r="29" spans="1:141" x14ac:dyDescent="0.25">
      <c r="A29" s="22"/>
      <c r="B29" s="22"/>
      <c r="C29" s="22"/>
      <c r="D29" s="22"/>
      <c r="E29" s="22"/>
      <c r="F29" s="22"/>
      <c r="G29" s="22"/>
      <c r="H29" s="22"/>
      <c r="I29" s="23"/>
      <c r="J29" s="22"/>
      <c r="K29" s="22"/>
      <c r="L29" s="22"/>
      <c r="M29" s="22"/>
      <c r="N29" s="24" t="s">
        <v>84</v>
      </c>
      <c r="O29" t="s">
        <v>84</v>
      </c>
      <c r="P29" t="s">
        <v>84</v>
      </c>
      <c r="Q29" t="str">
        <f t="shared" si="1"/>
        <v/>
      </c>
    </row>
    <row r="30" spans="1:141" x14ac:dyDescent="0.25">
      <c r="A30" s="22" t="s">
        <v>25</v>
      </c>
      <c r="B30" s="22">
        <v>2013</v>
      </c>
      <c r="C30" s="22">
        <v>2066</v>
      </c>
      <c r="D30" s="22">
        <v>9999</v>
      </c>
      <c r="E30" s="22">
        <v>9999</v>
      </c>
      <c r="F30" s="22">
        <v>9999</v>
      </c>
      <c r="G30" s="22">
        <v>9999</v>
      </c>
      <c r="H30" s="22">
        <v>9999</v>
      </c>
      <c r="I30" s="23">
        <v>9999</v>
      </c>
      <c r="J30" s="22"/>
      <c r="K30" s="22"/>
      <c r="L30" s="22">
        <v>638207</v>
      </c>
      <c r="M30" s="22" t="s">
        <v>60</v>
      </c>
      <c r="N30" s="24">
        <v>7.9111111111111088</v>
      </c>
      <c r="O30" t="s">
        <v>83</v>
      </c>
      <c r="P30" t="s">
        <v>40</v>
      </c>
      <c r="Q30" t="str">
        <f t="shared" si="1"/>
        <v>GO</v>
      </c>
    </row>
    <row r="31" spans="1:141" x14ac:dyDescent="0.25">
      <c r="A31" s="22"/>
      <c r="B31" s="22"/>
      <c r="C31" s="22"/>
      <c r="D31" s="22"/>
      <c r="E31" s="22"/>
      <c r="F31" s="22"/>
      <c r="G31" s="22"/>
      <c r="H31" s="22"/>
      <c r="I31" s="23"/>
      <c r="J31" s="22"/>
      <c r="K31" s="22"/>
      <c r="L31" s="22"/>
      <c r="M31" s="22"/>
      <c r="N31" s="24" t="s">
        <v>84</v>
      </c>
      <c r="O31" t="s">
        <v>84</v>
      </c>
      <c r="P31" t="s">
        <v>84</v>
      </c>
      <c r="Q31" t="str">
        <f t="shared" si="1"/>
        <v/>
      </c>
    </row>
    <row r="32" spans="1:141" x14ac:dyDescent="0.25">
      <c r="A32" s="22" t="s">
        <v>25</v>
      </c>
      <c r="B32" s="22">
        <v>2013</v>
      </c>
      <c r="C32" s="22">
        <v>2066</v>
      </c>
      <c r="D32" s="22">
        <v>9999</v>
      </c>
      <c r="E32" s="22">
        <v>9999</v>
      </c>
      <c r="F32" s="22">
        <v>9999</v>
      </c>
      <c r="G32" s="22">
        <v>9999</v>
      </c>
      <c r="H32" s="22">
        <v>9999</v>
      </c>
      <c r="I32" s="23">
        <v>9999</v>
      </c>
      <c r="J32" s="22"/>
      <c r="K32" s="22"/>
      <c r="L32" s="22">
        <v>638334</v>
      </c>
      <c r="M32" s="22" t="s">
        <v>60</v>
      </c>
      <c r="N32" s="24">
        <v>27.688888888888883</v>
      </c>
      <c r="O32" t="s">
        <v>83</v>
      </c>
      <c r="P32" t="s">
        <v>40</v>
      </c>
      <c r="Q32" t="str">
        <f t="shared" si="1"/>
        <v>GO</v>
      </c>
    </row>
    <row r="33" spans="1:17" x14ac:dyDescent="0.25">
      <c r="A33" s="22"/>
      <c r="B33" s="22"/>
      <c r="C33" s="22"/>
      <c r="D33" s="22"/>
      <c r="E33" s="22"/>
      <c r="F33" s="22"/>
      <c r="G33" s="22"/>
      <c r="H33" s="22"/>
      <c r="I33" s="23"/>
      <c r="J33" s="22"/>
      <c r="K33" s="22"/>
      <c r="L33" s="22"/>
      <c r="M33" s="22"/>
      <c r="N33" s="24" t="s">
        <v>84</v>
      </c>
      <c r="O33" t="s">
        <v>84</v>
      </c>
      <c r="P33" t="s">
        <v>84</v>
      </c>
      <c r="Q33" t="str">
        <f t="shared" si="1"/>
        <v/>
      </c>
    </row>
    <row r="34" spans="1:17" x14ac:dyDescent="0.25">
      <c r="A34" s="22" t="s">
        <v>25</v>
      </c>
      <c r="B34" s="22">
        <v>2013</v>
      </c>
      <c r="C34" s="22">
        <v>2066</v>
      </c>
      <c r="D34" s="22">
        <v>9999</v>
      </c>
      <c r="E34" s="22">
        <v>9999</v>
      </c>
      <c r="F34" s="22">
        <v>9999</v>
      </c>
      <c r="G34" s="22">
        <v>9999</v>
      </c>
      <c r="H34" s="22">
        <v>9999</v>
      </c>
      <c r="I34" s="23">
        <v>9999</v>
      </c>
      <c r="J34" s="22"/>
      <c r="K34" s="22"/>
      <c r="L34" s="22">
        <v>638289</v>
      </c>
      <c r="M34" s="22" t="s">
        <v>62</v>
      </c>
      <c r="N34" s="24">
        <v>19.700000000000017</v>
      </c>
      <c r="O34" t="s">
        <v>83</v>
      </c>
      <c r="P34" t="s">
        <v>42</v>
      </c>
      <c r="Q34" t="str">
        <f t="shared" si="1"/>
        <v>GO</v>
      </c>
    </row>
    <row r="35" spans="1:17" ht="15.75" thickBot="1" x14ac:dyDescent="0.3">
      <c r="A35" s="29"/>
      <c r="B35" s="29"/>
      <c r="C35" s="29"/>
      <c r="D35" s="29"/>
      <c r="E35" s="29"/>
      <c r="F35" s="29"/>
      <c r="G35" s="29"/>
      <c r="H35" s="29"/>
      <c r="I35" s="30"/>
      <c r="J35" s="29"/>
      <c r="K35" s="29"/>
      <c r="L35" s="29"/>
      <c r="M35" s="29"/>
      <c r="N35" s="31" t="s">
        <v>84</v>
      </c>
      <c r="O35" t="s">
        <v>84</v>
      </c>
      <c r="P35" t="s">
        <v>84</v>
      </c>
      <c r="Q35" t="str">
        <f t="shared" si="1"/>
        <v/>
      </c>
    </row>
    <row r="36" spans="1:17" x14ac:dyDescent="0.25">
      <c r="A36" s="13" t="s">
        <v>28</v>
      </c>
      <c r="B36" s="13">
        <v>2013</v>
      </c>
      <c r="C36" s="13">
        <v>2055</v>
      </c>
      <c r="D36" s="13">
        <v>2067</v>
      </c>
      <c r="E36" s="13">
        <v>9999</v>
      </c>
      <c r="F36" s="13">
        <v>9999</v>
      </c>
      <c r="G36" s="13">
        <v>9999</v>
      </c>
      <c r="H36" s="13">
        <v>9999</v>
      </c>
      <c r="I36" s="14">
        <v>9999</v>
      </c>
      <c r="J36" s="13"/>
      <c r="K36" s="13"/>
      <c r="L36" s="13">
        <v>638322</v>
      </c>
      <c r="M36" s="13" t="s">
        <v>64</v>
      </c>
      <c r="N36" s="15">
        <v>5</v>
      </c>
      <c r="O36" t="s">
        <v>83</v>
      </c>
      <c r="P36" t="s">
        <v>44</v>
      </c>
      <c r="Q36" t="str">
        <f t="shared" si="1"/>
        <v>GO</v>
      </c>
    </row>
    <row r="37" spans="1:17" x14ac:dyDescent="0.25">
      <c r="A37" s="22"/>
      <c r="B37" s="22"/>
      <c r="C37" s="22"/>
      <c r="D37" s="22"/>
      <c r="E37" s="22"/>
      <c r="F37" s="22"/>
      <c r="G37" s="22"/>
      <c r="H37" s="22"/>
      <c r="I37" s="23"/>
      <c r="J37" s="22"/>
      <c r="K37" s="22"/>
      <c r="L37" s="22"/>
      <c r="M37" s="22"/>
      <c r="N37" s="24" t="s">
        <v>84</v>
      </c>
      <c r="O37" t="s">
        <v>84</v>
      </c>
      <c r="P37" t="s">
        <v>84</v>
      </c>
      <c r="Q37" t="str">
        <f t="shared" si="1"/>
        <v/>
      </c>
    </row>
    <row r="38" spans="1:17" x14ac:dyDescent="0.25">
      <c r="A38" s="22" t="s">
        <v>28</v>
      </c>
      <c r="B38" s="22">
        <v>2013</v>
      </c>
      <c r="C38" s="22">
        <v>2055</v>
      </c>
      <c r="D38" s="22">
        <v>2067</v>
      </c>
      <c r="E38" s="22">
        <v>9999</v>
      </c>
      <c r="F38" s="22">
        <v>9999</v>
      </c>
      <c r="G38" s="22">
        <v>9999</v>
      </c>
      <c r="H38" s="22">
        <v>9999</v>
      </c>
      <c r="I38" s="23">
        <v>9999</v>
      </c>
      <c r="J38" s="22"/>
      <c r="K38" s="22"/>
      <c r="L38" s="22">
        <v>638291</v>
      </c>
      <c r="M38" s="22" t="s">
        <v>66</v>
      </c>
      <c r="N38" s="24">
        <v>3.1411423039690156</v>
      </c>
      <c r="O38" t="s">
        <v>83</v>
      </c>
      <c r="P38" t="s">
        <v>46</v>
      </c>
      <c r="Q38" t="str">
        <f t="shared" si="1"/>
        <v>GO</v>
      </c>
    </row>
    <row r="39" spans="1:17" x14ac:dyDescent="0.25">
      <c r="A39" s="22"/>
      <c r="B39" s="22"/>
      <c r="C39" s="22"/>
      <c r="D39" s="22"/>
      <c r="E39" s="22"/>
      <c r="F39" s="22"/>
      <c r="G39" s="22"/>
      <c r="H39" s="22"/>
      <c r="I39" s="23"/>
      <c r="J39" s="22"/>
      <c r="K39" s="22"/>
      <c r="L39" s="22"/>
      <c r="M39" s="22"/>
      <c r="N39" s="24" t="s">
        <v>84</v>
      </c>
      <c r="O39" t="s">
        <v>84</v>
      </c>
      <c r="P39" t="s">
        <v>84</v>
      </c>
      <c r="Q39" t="str">
        <f t="shared" si="1"/>
        <v/>
      </c>
    </row>
    <row r="40" spans="1:17" x14ac:dyDescent="0.25">
      <c r="A40" s="22" t="s">
        <v>28</v>
      </c>
      <c r="B40" s="22">
        <v>2013</v>
      </c>
      <c r="C40" s="22">
        <v>2067</v>
      </c>
      <c r="D40" s="22">
        <v>9999</v>
      </c>
      <c r="E40" s="22">
        <v>9999</v>
      </c>
      <c r="F40" s="22">
        <v>9999</v>
      </c>
      <c r="G40" s="22">
        <v>9999</v>
      </c>
      <c r="H40" s="22">
        <v>9999</v>
      </c>
      <c r="I40" s="23">
        <v>9999</v>
      </c>
      <c r="J40" s="22" t="s">
        <v>15</v>
      </c>
      <c r="K40" s="22" t="s">
        <v>15</v>
      </c>
      <c r="L40" s="22">
        <v>638306</v>
      </c>
      <c r="M40" s="22" t="s">
        <v>66</v>
      </c>
      <c r="N40" s="24">
        <v>7.2588576960309616</v>
      </c>
      <c r="O40" t="s">
        <v>83</v>
      </c>
      <c r="P40" t="s">
        <v>46</v>
      </c>
      <c r="Q40" t="str">
        <f t="shared" si="1"/>
        <v>GO</v>
      </c>
    </row>
    <row r="41" spans="1:17" x14ac:dyDescent="0.25">
      <c r="A41" s="22"/>
      <c r="B41" s="22"/>
      <c r="C41" s="22"/>
      <c r="D41" s="22"/>
      <c r="E41" s="22"/>
      <c r="F41" s="22"/>
      <c r="G41" s="22"/>
      <c r="H41" s="22"/>
      <c r="I41" s="23"/>
      <c r="J41" s="22"/>
      <c r="K41" s="22"/>
      <c r="L41" s="22"/>
      <c r="M41" s="22"/>
      <c r="N41" s="24" t="s">
        <v>84</v>
      </c>
      <c r="O41" t="s">
        <v>84</v>
      </c>
      <c r="P41" t="s">
        <v>84</v>
      </c>
      <c r="Q41" t="str">
        <f t="shared" si="1"/>
        <v/>
      </c>
    </row>
    <row r="42" spans="1:17" x14ac:dyDescent="0.25">
      <c r="A42" s="22" t="s">
        <v>28</v>
      </c>
      <c r="B42" s="22">
        <v>2013</v>
      </c>
      <c r="C42" s="22">
        <v>2052</v>
      </c>
      <c r="D42" s="22">
        <v>2064</v>
      </c>
      <c r="E42" s="22">
        <v>9999</v>
      </c>
      <c r="F42" s="22">
        <v>9999</v>
      </c>
      <c r="G42" s="22">
        <v>9999</v>
      </c>
      <c r="H42" s="22">
        <v>9999</v>
      </c>
      <c r="I42" s="23">
        <v>9999</v>
      </c>
      <c r="J42" s="22"/>
      <c r="K42" s="22"/>
      <c r="L42" s="22">
        <v>638319</v>
      </c>
      <c r="M42" s="22" t="s">
        <v>68</v>
      </c>
      <c r="N42" s="24">
        <v>7.6831946755407641</v>
      </c>
      <c r="O42" t="s">
        <v>83</v>
      </c>
      <c r="P42" t="s">
        <v>48</v>
      </c>
      <c r="Q42" t="str">
        <f t="shared" si="1"/>
        <v>GO</v>
      </c>
    </row>
    <row r="43" spans="1:17" x14ac:dyDescent="0.25">
      <c r="A43" s="22"/>
      <c r="B43" s="22"/>
      <c r="C43" s="22"/>
      <c r="D43" s="22"/>
      <c r="E43" s="22"/>
      <c r="F43" s="22"/>
      <c r="G43" s="22"/>
      <c r="H43" s="22"/>
      <c r="I43" s="23"/>
      <c r="J43" s="22"/>
      <c r="K43" s="22"/>
      <c r="L43" s="22"/>
      <c r="M43" s="22"/>
      <c r="N43" s="24" t="s">
        <v>84</v>
      </c>
      <c r="O43" t="s">
        <v>84</v>
      </c>
      <c r="P43" t="s">
        <v>84</v>
      </c>
      <c r="Q43" t="str">
        <f t="shared" si="1"/>
        <v/>
      </c>
    </row>
    <row r="44" spans="1:17" x14ac:dyDescent="0.25">
      <c r="A44" s="22" t="s">
        <v>28</v>
      </c>
      <c r="B44" s="22">
        <v>2013</v>
      </c>
      <c r="C44" s="22">
        <v>2056</v>
      </c>
      <c r="D44" s="22">
        <v>2067</v>
      </c>
      <c r="E44" s="22">
        <v>9999</v>
      </c>
      <c r="F44" s="22">
        <v>9999</v>
      </c>
      <c r="G44" s="22">
        <v>9999</v>
      </c>
      <c r="H44" s="22">
        <v>9999</v>
      </c>
      <c r="I44" s="23">
        <v>9999</v>
      </c>
      <c r="J44" s="22"/>
      <c r="K44" s="22"/>
      <c r="L44" s="22">
        <v>638327</v>
      </c>
      <c r="M44" s="22" t="s">
        <v>68</v>
      </c>
      <c r="N44" s="24">
        <v>23.516805324459227</v>
      </c>
      <c r="O44" t="s">
        <v>83</v>
      </c>
      <c r="P44" t="s">
        <v>48</v>
      </c>
      <c r="Q44" t="str">
        <f t="shared" si="1"/>
        <v>GO</v>
      </c>
    </row>
    <row r="45" spans="1:17" x14ac:dyDescent="0.25">
      <c r="A45" s="22"/>
      <c r="B45" s="22"/>
      <c r="C45" s="22"/>
      <c r="D45" s="22"/>
      <c r="E45" s="22"/>
      <c r="F45" s="22"/>
      <c r="G45" s="22"/>
      <c r="H45" s="22"/>
      <c r="I45" s="23"/>
      <c r="J45" s="22"/>
      <c r="K45" s="22"/>
      <c r="L45" s="22"/>
      <c r="M45" s="22"/>
      <c r="N45" s="24" t="s">
        <v>84</v>
      </c>
      <c r="O45" t="s">
        <v>84</v>
      </c>
      <c r="P45" t="s">
        <v>84</v>
      </c>
      <c r="Q45" t="str">
        <f t="shared" si="1"/>
        <v/>
      </c>
    </row>
    <row r="46" spans="1:17" x14ac:dyDescent="0.25">
      <c r="A46" s="22" t="s">
        <v>28</v>
      </c>
      <c r="B46" s="22">
        <v>2013</v>
      </c>
      <c r="C46" s="22">
        <v>2055</v>
      </c>
      <c r="D46" s="22">
        <v>2066</v>
      </c>
      <c r="E46" s="22">
        <v>9999</v>
      </c>
      <c r="F46" s="22">
        <v>9999</v>
      </c>
      <c r="G46" s="22">
        <v>9999</v>
      </c>
      <c r="H46" s="22">
        <v>9999</v>
      </c>
      <c r="I46" s="23">
        <v>9999</v>
      </c>
      <c r="J46" s="22"/>
      <c r="K46" s="22"/>
      <c r="L46" s="22">
        <v>638324</v>
      </c>
      <c r="M46" s="22" t="s">
        <v>69</v>
      </c>
      <c r="N46" s="24">
        <v>2.5</v>
      </c>
      <c r="O46" t="s">
        <v>83</v>
      </c>
      <c r="P46" t="s">
        <v>50</v>
      </c>
      <c r="Q46" t="str">
        <f t="shared" si="1"/>
        <v>GO</v>
      </c>
    </row>
    <row r="47" spans="1:17" x14ac:dyDescent="0.25">
      <c r="A47" s="22"/>
      <c r="B47" s="22"/>
      <c r="C47" s="22"/>
      <c r="D47" s="22"/>
      <c r="E47" s="22"/>
      <c r="F47" s="22"/>
      <c r="G47" s="22"/>
      <c r="H47" s="22"/>
      <c r="I47" s="23"/>
      <c r="J47" s="22"/>
      <c r="K47" s="22"/>
      <c r="L47" s="22"/>
      <c r="M47" s="22"/>
      <c r="N47" s="24" t="s">
        <v>84</v>
      </c>
      <c r="O47" t="s">
        <v>84</v>
      </c>
      <c r="P47" t="s">
        <v>84</v>
      </c>
      <c r="Q47" t="str">
        <f t="shared" si="1"/>
        <v/>
      </c>
    </row>
    <row r="48" spans="1:17" x14ac:dyDescent="0.25">
      <c r="A48" s="22" t="s">
        <v>28</v>
      </c>
      <c r="B48" s="22">
        <v>2013</v>
      </c>
      <c r="C48" s="22">
        <v>2055</v>
      </c>
      <c r="D48" s="22">
        <v>2066</v>
      </c>
      <c r="E48" s="22">
        <v>9999</v>
      </c>
      <c r="F48" s="22">
        <v>9999</v>
      </c>
      <c r="G48" s="22">
        <v>9999</v>
      </c>
      <c r="H48" s="22">
        <v>9999</v>
      </c>
      <c r="I48" s="23">
        <v>9999</v>
      </c>
      <c r="J48" s="22"/>
      <c r="K48" s="22"/>
      <c r="L48" s="22">
        <v>641547</v>
      </c>
      <c r="M48" s="22" t="s">
        <v>27</v>
      </c>
      <c r="N48" s="24">
        <v>22</v>
      </c>
      <c r="O48" t="s">
        <v>83</v>
      </c>
      <c r="P48" t="s">
        <v>51</v>
      </c>
      <c r="Q48" t="str">
        <f t="shared" si="1"/>
        <v>MG</v>
      </c>
    </row>
    <row r="49" spans="1:21" x14ac:dyDescent="0.25">
      <c r="A49" s="22"/>
      <c r="B49" s="22"/>
      <c r="C49" s="22"/>
      <c r="D49" s="22"/>
      <c r="E49" s="22"/>
      <c r="F49" s="22"/>
      <c r="G49" s="22"/>
      <c r="H49" s="22"/>
      <c r="I49" s="23"/>
      <c r="J49" s="22"/>
      <c r="K49" s="22"/>
      <c r="L49" s="22"/>
      <c r="M49" s="22"/>
      <c r="N49" s="24" t="s">
        <v>84</v>
      </c>
      <c r="O49" t="s">
        <v>84</v>
      </c>
      <c r="P49" t="s">
        <v>84</v>
      </c>
      <c r="Q49" t="str">
        <f t="shared" si="1"/>
        <v/>
      </c>
    </row>
    <row r="50" spans="1:21" x14ac:dyDescent="0.25">
      <c r="A50" s="22" t="s">
        <v>28</v>
      </c>
      <c r="B50" s="22">
        <v>2013</v>
      </c>
      <c r="C50" s="22">
        <v>2049</v>
      </c>
      <c r="D50" s="22">
        <v>2061</v>
      </c>
      <c r="E50" s="22">
        <v>9999</v>
      </c>
      <c r="F50" s="22">
        <v>9999</v>
      </c>
      <c r="G50" s="22">
        <v>9999</v>
      </c>
      <c r="H50" s="22">
        <v>9999</v>
      </c>
      <c r="I50" s="23">
        <v>9999</v>
      </c>
      <c r="J50" s="22"/>
      <c r="K50" s="22"/>
      <c r="L50" s="22">
        <v>641483</v>
      </c>
      <c r="M50" s="22" t="s">
        <v>30</v>
      </c>
      <c r="N50" s="24">
        <v>15.086521483225425</v>
      </c>
      <c r="O50" t="s">
        <v>83</v>
      </c>
      <c r="P50" t="s">
        <v>53</v>
      </c>
      <c r="Q50" t="str">
        <f t="shared" si="1"/>
        <v>MG</v>
      </c>
    </row>
    <row r="51" spans="1:21" x14ac:dyDescent="0.25">
      <c r="A51" s="22"/>
      <c r="B51" s="22"/>
      <c r="C51" s="22"/>
      <c r="D51" s="22"/>
      <c r="E51" s="22"/>
      <c r="F51" s="22"/>
      <c r="G51" s="22"/>
      <c r="H51" s="22"/>
      <c r="I51" s="23"/>
      <c r="J51" s="22"/>
      <c r="K51" s="22"/>
      <c r="L51" s="22"/>
      <c r="M51" s="22"/>
      <c r="N51" s="24" t="s">
        <v>84</v>
      </c>
      <c r="O51" t="s">
        <v>84</v>
      </c>
      <c r="P51" t="s">
        <v>84</v>
      </c>
      <c r="Q51" t="str">
        <f t="shared" si="1"/>
        <v/>
      </c>
    </row>
    <row r="52" spans="1:21" x14ac:dyDescent="0.25">
      <c r="A52" s="22" t="s">
        <v>28</v>
      </c>
      <c r="B52" s="22">
        <v>2013</v>
      </c>
      <c r="C52" s="22">
        <v>2049</v>
      </c>
      <c r="D52" s="22">
        <v>2061</v>
      </c>
      <c r="E52" s="22">
        <v>9999</v>
      </c>
      <c r="F52" s="22">
        <v>9999</v>
      </c>
      <c r="G52" s="22">
        <v>9999</v>
      </c>
      <c r="H52" s="22">
        <v>9999</v>
      </c>
      <c r="I52" s="23">
        <v>9999</v>
      </c>
      <c r="J52" s="22"/>
      <c r="K52" s="22"/>
      <c r="L52" s="22">
        <v>641537</v>
      </c>
      <c r="M52" s="22" t="s">
        <v>30</v>
      </c>
      <c r="N52" s="24">
        <v>2.9134785167745729</v>
      </c>
      <c r="O52" t="s">
        <v>83</v>
      </c>
      <c r="P52" t="s">
        <v>53</v>
      </c>
      <c r="Q52" t="str">
        <f t="shared" si="1"/>
        <v>MG</v>
      </c>
    </row>
    <row r="53" spans="1:21" ht="15.75" thickBot="1" x14ac:dyDescent="0.3">
      <c r="A53" s="29"/>
      <c r="B53" s="29"/>
      <c r="C53" s="29"/>
      <c r="D53" s="29"/>
      <c r="E53" s="29"/>
      <c r="F53" s="29"/>
      <c r="G53" s="29"/>
      <c r="H53" s="29"/>
      <c r="I53" s="30"/>
      <c r="J53" s="29"/>
      <c r="K53" s="29"/>
      <c r="L53" s="29"/>
      <c r="M53" s="29"/>
      <c r="N53" s="31" t="s">
        <v>84</v>
      </c>
      <c r="O53" t="s">
        <v>84</v>
      </c>
      <c r="P53" t="s">
        <v>84</v>
      </c>
      <c r="Q53" t="str">
        <f t="shared" si="1"/>
        <v/>
      </c>
    </row>
    <row r="54" spans="1:21" x14ac:dyDescent="0.25">
      <c r="A54" s="13" t="s">
        <v>31</v>
      </c>
      <c r="B54" s="13">
        <v>2013</v>
      </c>
      <c r="C54" s="13">
        <v>2044</v>
      </c>
      <c r="D54" s="13">
        <v>9999</v>
      </c>
      <c r="E54" s="13">
        <v>9999</v>
      </c>
      <c r="F54" s="13">
        <v>9999</v>
      </c>
      <c r="G54" s="13">
        <v>9999</v>
      </c>
      <c r="H54" s="13">
        <v>9999</v>
      </c>
      <c r="I54" s="14">
        <v>9999</v>
      </c>
      <c r="J54" s="13" t="s">
        <v>15</v>
      </c>
      <c r="K54" s="13" t="s">
        <v>15</v>
      </c>
      <c r="L54" s="13">
        <v>650408</v>
      </c>
      <c r="M54" s="13" t="s">
        <v>33</v>
      </c>
      <c r="N54" s="15">
        <v>3.585919732441472</v>
      </c>
      <c r="O54" t="s">
        <v>83</v>
      </c>
      <c r="P54" t="s">
        <v>54</v>
      </c>
      <c r="Q54" t="str">
        <f t="shared" si="1"/>
        <v>MG</v>
      </c>
    </row>
    <row r="55" spans="1:21" x14ac:dyDescent="0.25">
      <c r="A55" s="22"/>
      <c r="B55" s="22"/>
      <c r="C55" s="22"/>
      <c r="D55" s="22"/>
      <c r="E55" s="22"/>
      <c r="F55" s="22"/>
      <c r="G55" s="22"/>
      <c r="H55" s="22"/>
      <c r="I55" s="23"/>
      <c r="J55" s="22"/>
      <c r="K55" s="22"/>
      <c r="L55" s="22"/>
      <c r="M55" s="22"/>
      <c r="N55" s="24" t="s">
        <v>84</v>
      </c>
      <c r="O55" t="s">
        <v>84</v>
      </c>
      <c r="P55" t="s">
        <v>84</v>
      </c>
      <c r="Q55" t="str">
        <f t="shared" si="1"/>
        <v/>
      </c>
    </row>
    <row r="56" spans="1:21" x14ac:dyDescent="0.25">
      <c r="A56" s="22" t="s">
        <v>31</v>
      </c>
      <c r="B56" s="22">
        <v>2013</v>
      </c>
      <c r="C56" s="22">
        <v>2034</v>
      </c>
      <c r="D56" s="22">
        <v>2046</v>
      </c>
      <c r="E56" s="22">
        <v>9999</v>
      </c>
      <c r="F56" s="22">
        <v>9999</v>
      </c>
      <c r="G56" s="22">
        <v>9999</v>
      </c>
      <c r="H56" s="22">
        <v>9999</v>
      </c>
      <c r="I56" s="23">
        <v>9999</v>
      </c>
      <c r="J56" s="22"/>
      <c r="K56" s="22"/>
      <c r="L56" s="22">
        <v>641487</v>
      </c>
      <c r="M56" s="22" t="s">
        <v>33</v>
      </c>
      <c r="N56" s="53">
        <v>22.11</v>
      </c>
      <c r="O56" t="s">
        <v>83</v>
      </c>
      <c r="P56" t="s">
        <v>54</v>
      </c>
      <c r="Q56" t="str">
        <f t="shared" si="1"/>
        <v>MG</v>
      </c>
      <c r="R56" s="46"/>
      <c r="S56" t="s">
        <v>99</v>
      </c>
      <c r="U56" t="s">
        <v>101</v>
      </c>
    </row>
    <row r="57" spans="1:21" ht="15.75" thickBot="1" x14ac:dyDescent="0.3">
      <c r="A57" s="22"/>
      <c r="B57" s="22"/>
      <c r="C57" s="22"/>
      <c r="D57" s="22"/>
      <c r="E57" s="22"/>
      <c r="F57" s="22"/>
      <c r="G57" s="22"/>
      <c r="H57" s="22"/>
      <c r="I57" s="23"/>
      <c r="J57" s="22"/>
      <c r="K57" s="22"/>
      <c r="L57" s="22"/>
      <c r="M57" s="22"/>
      <c r="N57" s="24" t="s">
        <v>84</v>
      </c>
      <c r="O57" t="s">
        <v>84</v>
      </c>
      <c r="P57" t="s">
        <v>84</v>
      </c>
      <c r="Q57" t="str">
        <f t="shared" si="1"/>
        <v/>
      </c>
      <c r="R57" s="46"/>
    </row>
    <row r="58" spans="1:21" x14ac:dyDescent="0.25">
      <c r="A58" s="13" t="s">
        <v>34</v>
      </c>
      <c r="B58" s="13">
        <v>2013</v>
      </c>
      <c r="C58" s="13">
        <v>9999</v>
      </c>
      <c r="D58" s="13">
        <v>9999</v>
      </c>
      <c r="E58" s="13">
        <v>9999</v>
      </c>
      <c r="F58" s="13">
        <v>9999</v>
      </c>
      <c r="G58" s="13">
        <v>9999</v>
      </c>
      <c r="H58" s="13">
        <v>9999</v>
      </c>
      <c r="I58" s="14">
        <v>9999</v>
      </c>
      <c r="J58" s="13" t="s">
        <v>15</v>
      </c>
      <c r="K58" s="13" t="s">
        <v>15</v>
      </c>
      <c r="L58" s="13">
        <v>640555</v>
      </c>
      <c r="M58" s="49" t="s">
        <v>95</v>
      </c>
      <c r="N58" s="50">
        <v>11.2</v>
      </c>
      <c r="O58" s="51" t="s">
        <v>83</v>
      </c>
      <c r="P58" s="51" t="s">
        <v>96</v>
      </c>
      <c r="Q58" t="str">
        <f t="shared" si="1"/>
        <v>MG</v>
      </c>
      <c r="R58" s="47"/>
      <c r="S58" t="s">
        <v>91</v>
      </c>
      <c r="T58" t="s">
        <v>95</v>
      </c>
      <c r="U58" t="s">
        <v>101</v>
      </c>
    </row>
    <row r="59" spans="1:21" x14ac:dyDescent="0.25">
      <c r="A59" s="22"/>
      <c r="B59" s="22"/>
      <c r="C59" s="22"/>
      <c r="D59" s="22"/>
      <c r="E59" s="22"/>
      <c r="F59" s="22"/>
      <c r="G59" s="22"/>
      <c r="H59" s="22"/>
      <c r="I59" s="23"/>
      <c r="J59" s="22"/>
      <c r="K59" s="22"/>
      <c r="L59" s="22"/>
      <c r="M59" s="52"/>
      <c r="N59" s="53" t="s">
        <v>84</v>
      </c>
      <c r="O59" s="51" t="s">
        <v>84</v>
      </c>
      <c r="P59" s="51"/>
      <c r="Q59" t="str">
        <f t="shared" si="1"/>
        <v/>
      </c>
      <c r="R59" s="47"/>
    </row>
    <row r="60" spans="1:21" x14ac:dyDescent="0.25">
      <c r="A60" s="22" t="s">
        <v>34</v>
      </c>
      <c r="B60" s="22">
        <v>2013</v>
      </c>
      <c r="C60" s="22">
        <v>9999</v>
      </c>
      <c r="D60" s="22">
        <v>9999</v>
      </c>
      <c r="E60" s="22">
        <v>9999</v>
      </c>
      <c r="F60" s="22">
        <v>9999</v>
      </c>
      <c r="G60" s="22">
        <v>9999</v>
      </c>
      <c r="H60" s="22">
        <v>9999</v>
      </c>
      <c r="I60" s="23">
        <v>9999</v>
      </c>
      <c r="J60" s="22" t="s">
        <v>15</v>
      </c>
      <c r="K60" s="22" t="s">
        <v>15</v>
      </c>
      <c r="L60" s="22">
        <v>640563</v>
      </c>
      <c r="M60" s="52" t="s">
        <v>95</v>
      </c>
      <c r="N60" s="53">
        <v>4.5999999999999996</v>
      </c>
      <c r="O60" s="51" t="s">
        <v>83</v>
      </c>
      <c r="P60" s="51" t="s">
        <v>96</v>
      </c>
      <c r="Q60" t="str">
        <f t="shared" si="1"/>
        <v>MG</v>
      </c>
      <c r="R60" s="47"/>
      <c r="S60" t="s">
        <v>92</v>
      </c>
      <c r="T60" t="s">
        <v>95</v>
      </c>
      <c r="U60" t="s">
        <v>101</v>
      </c>
    </row>
    <row r="61" spans="1:21" x14ac:dyDescent="0.25">
      <c r="A61" s="22"/>
      <c r="B61" s="22"/>
      <c r="C61" s="22"/>
      <c r="D61" s="22"/>
      <c r="E61" s="22"/>
      <c r="F61" s="22"/>
      <c r="G61" s="22"/>
      <c r="H61" s="22"/>
      <c r="I61" s="23"/>
      <c r="J61" s="22"/>
      <c r="K61" s="22"/>
      <c r="L61" s="22"/>
      <c r="M61" s="52"/>
      <c r="N61" s="53" t="s">
        <v>84</v>
      </c>
      <c r="O61" s="51" t="s">
        <v>84</v>
      </c>
      <c r="P61" s="51"/>
      <c r="Q61" t="str">
        <f t="shared" si="1"/>
        <v/>
      </c>
      <c r="R61" s="47"/>
    </row>
    <row r="62" spans="1:21" x14ac:dyDescent="0.25">
      <c r="A62" s="22" t="s">
        <v>34</v>
      </c>
      <c r="B62" s="22">
        <v>2013</v>
      </c>
      <c r="C62" s="22">
        <v>9999</v>
      </c>
      <c r="D62" s="22">
        <v>9999</v>
      </c>
      <c r="E62" s="22">
        <v>9999</v>
      </c>
      <c r="F62" s="22">
        <v>9999</v>
      </c>
      <c r="G62" s="22">
        <v>9999</v>
      </c>
      <c r="H62" s="22">
        <v>9999</v>
      </c>
      <c r="I62" s="23">
        <v>9999</v>
      </c>
      <c r="J62" s="22" t="s">
        <v>15</v>
      </c>
      <c r="K62" s="22" t="s">
        <v>15</v>
      </c>
      <c r="L62" s="22">
        <v>650341</v>
      </c>
      <c r="M62" s="52" t="s">
        <v>94</v>
      </c>
      <c r="N62" s="53">
        <v>3.5</v>
      </c>
      <c r="O62" s="51" t="s">
        <v>83</v>
      </c>
      <c r="P62" s="51" t="s">
        <v>97</v>
      </c>
      <c r="Q62" t="str">
        <f t="shared" si="1"/>
        <v>MG</v>
      </c>
      <c r="R62" s="48"/>
      <c r="S62" t="s">
        <v>90</v>
      </c>
      <c r="T62" t="s">
        <v>94</v>
      </c>
      <c r="U62" t="s">
        <v>101</v>
      </c>
    </row>
    <row r="63" spans="1:21" x14ac:dyDescent="0.25">
      <c r="A63" s="22"/>
      <c r="B63" s="22"/>
      <c r="C63" s="22"/>
      <c r="D63" s="22"/>
      <c r="E63" s="22"/>
      <c r="F63" s="22"/>
      <c r="G63" s="22"/>
      <c r="H63" s="22"/>
      <c r="I63" s="23"/>
      <c r="J63" s="22"/>
      <c r="K63" s="22"/>
      <c r="L63" s="22"/>
      <c r="M63" s="52"/>
      <c r="N63" s="53" t="s">
        <v>84</v>
      </c>
      <c r="O63" s="51" t="s">
        <v>84</v>
      </c>
      <c r="P63" s="51"/>
      <c r="Q63" t="str">
        <f t="shared" ref="Q63:Q103" si="34">MID(P63,5,2)</f>
        <v/>
      </c>
      <c r="R63" s="48"/>
    </row>
    <row r="64" spans="1:21" x14ac:dyDescent="0.25">
      <c r="A64" s="22" t="s">
        <v>34</v>
      </c>
      <c r="B64" s="22">
        <v>2013</v>
      </c>
      <c r="C64" s="22">
        <v>9999</v>
      </c>
      <c r="D64" s="22">
        <v>9999</v>
      </c>
      <c r="E64" s="22">
        <v>9999</v>
      </c>
      <c r="F64" s="22">
        <v>9999</v>
      </c>
      <c r="G64" s="22">
        <v>9999</v>
      </c>
      <c r="H64" s="22">
        <v>9999</v>
      </c>
      <c r="I64" s="23">
        <v>9999</v>
      </c>
      <c r="J64" s="22" t="s">
        <v>15</v>
      </c>
      <c r="K64" s="22" t="s">
        <v>15</v>
      </c>
      <c r="L64" s="22">
        <v>640565</v>
      </c>
      <c r="M64" s="52" t="s">
        <v>93</v>
      </c>
      <c r="N64" s="53">
        <v>3.1</v>
      </c>
      <c r="O64" s="51" t="s">
        <v>83</v>
      </c>
      <c r="P64" s="51" t="s">
        <v>98</v>
      </c>
      <c r="Q64" t="str">
        <f t="shared" si="34"/>
        <v>MG</v>
      </c>
      <c r="R64" s="47"/>
      <c r="S64" t="s">
        <v>89</v>
      </c>
      <c r="T64" t="s">
        <v>93</v>
      </c>
      <c r="U64" t="s">
        <v>101</v>
      </c>
    </row>
    <row r="65" spans="1:22" x14ac:dyDescent="0.25">
      <c r="A65" s="22"/>
      <c r="B65" s="22"/>
      <c r="C65" s="22"/>
      <c r="D65" s="22"/>
      <c r="E65" s="22"/>
      <c r="F65" s="22"/>
      <c r="G65" s="22"/>
      <c r="H65" s="22"/>
      <c r="I65" s="23"/>
      <c r="J65" s="22"/>
      <c r="K65" s="22"/>
      <c r="L65" s="22"/>
      <c r="M65" s="52"/>
      <c r="N65" s="53" t="s">
        <v>84</v>
      </c>
      <c r="O65" s="51" t="s">
        <v>84</v>
      </c>
      <c r="P65" s="51"/>
      <c r="Q65" t="str">
        <f t="shared" si="34"/>
        <v/>
      </c>
      <c r="R65" s="47"/>
    </row>
    <row r="66" spans="1:22" x14ac:dyDescent="0.25">
      <c r="A66" s="22" t="s">
        <v>34</v>
      </c>
      <c r="B66" s="22">
        <v>2013</v>
      </c>
      <c r="C66" s="22">
        <v>2059</v>
      </c>
      <c r="D66" s="22">
        <v>9999</v>
      </c>
      <c r="E66" s="22">
        <v>9999</v>
      </c>
      <c r="F66" s="22">
        <v>9999</v>
      </c>
      <c r="G66" s="22">
        <v>9999</v>
      </c>
      <c r="H66" s="22">
        <v>9999</v>
      </c>
      <c r="I66" s="23">
        <v>9999</v>
      </c>
      <c r="J66" s="22" t="s">
        <v>15</v>
      </c>
      <c r="K66" s="22" t="s">
        <v>15</v>
      </c>
      <c r="L66" s="22">
        <v>643376</v>
      </c>
      <c r="M66" s="22" t="s">
        <v>39</v>
      </c>
      <c r="N66" s="53">
        <f>3.62980705256154-0.26</f>
        <v>3.3698070525615398</v>
      </c>
      <c r="O66" t="s">
        <v>83</v>
      </c>
      <c r="P66" t="s">
        <v>57</v>
      </c>
      <c r="Q66" t="str">
        <f t="shared" si="34"/>
        <v>MG</v>
      </c>
      <c r="R66" s="46"/>
      <c r="S66" t="s">
        <v>100</v>
      </c>
      <c r="U66" s="45" t="s">
        <v>101</v>
      </c>
      <c r="V66" s="45"/>
    </row>
    <row r="67" spans="1:22" x14ac:dyDescent="0.25">
      <c r="A67" s="22"/>
      <c r="B67" s="22"/>
      <c r="C67" s="22"/>
      <c r="D67" s="22"/>
      <c r="E67" s="22"/>
      <c r="F67" s="22"/>
      <c r="G67" s="22"/>
      <c r="H67" s="22"/>
      <c r="I67" s="23"/>
      <c r="J67" s="22"/>
      <c r="K67" s="22"/>
      <c r="L67" s="22"/>
      <c r="M67" s="22"/>
      <c r="N67" s="24" t="s">
        <v>84</v>
      </c>
      <c r="O67" t="s">
        <v>84</v>
      </c>
      <c r="P67" t="s">
        <v>84</v>
      </c>
      <c r="Q67" t="str">
        <f t="shared" si="34"/>
        <v/>
      </c>
    </row>
    <row r="68" spans="1:22" x14ac:dyDescent="0.25">
      <c r="A68" s="22" t="s">
        <v>34</v>
      </c>
      <c r="B68" s="22">
        <v>2013</v>
      </c>
      <c r="C68" s="22">
        <v>2048</v>
      </c>
      <c r="D68" s="22">
        <v>2059</v>
      </c>
      <c r="E68" s="22">
        <v>9999</v>
      </c>
      <c r="F68" s="22">
        <v>9999</v>
      </c>
      <c r="G68" s="22">
        <v>9999</v>
      </c>
      <c r="H68" s="22">
        <v>9999</v>
      </c>
      <c r="I68" s="23">
        <v>9999</v>
      </c>
      <c r="J68" s="22"/>
      <c r="K68" s="22"/>
      <c r="L68" s="22">
        <v>640794</v>
      </c>
      <c r="M68" s="22" t="s">
        <v>39</v>
      </c>
      <c r="N68" s="24">
        <v>21.384298070525617</v>
      </c>
      <c r="O68" t="s">
        <v>83</v>
      </c>
      <c r="P68" t="s">
        <v>57</v>
      </c>
      <c r="Q68" t="str">
        <f t="shared" si="34"/>
        <v>MG</v>
      </c>
      <c r="S68" s="45"/>
    </row>
    <row r="69" spans="1:22" x14ac:dyDescent="0.25">
      <c r="A69" s="22"/>
      <c r="B69" s="22"/>
      <c r="C69" s="22"/>
      <c r="D69" s="22"/>
      <c r="E69" s="22"/>
      <c r="F69" s="22"/>
      <c r="G69" s="22"/>
      <c r="H69" s="22"/>
      <c r="I69" s="23"/>
      <c r="J69" s="22"/>
      <c r="K69" s="22"/>
      <c r="L69" s="22"/>
      <c r="M69" s="22"/>
      <c r="N69" s="24" t="s">
        <v>84</v>
      </c>
      <c r="O69" t="s">
        <v>84</v>
      </c>
      <c r="P69" t="s">
        <v>84</v>
      </c>
      <c r="Q69" t="str">
        <f t="shared" si="34"/>
        <v/>
      </c>
    </row>
    <row r="70" spans="1:22" x14ac:dyDescent="0.25">
      <c r="A70" s="22" t="s">
        <v>34</v>
      </c>
      <c r="B70" s="22">
        <v>2013</v>
      </c>
      <c r="C70" s="22">
        <v>2048</v>
      </c>
      <c r="D70" s="22">
        <v>2059</v>
      </c>
      <c r="E70" s="22">
        <v>9999</v>
      </c>
      <c r="F70" s="22">
        <v>9999</v>
      </c>
      <c r="G70" s="22">
        <v>9999</v>
      </c>
      <c r="H70" s="22">
        <v>9999</v>
      </c>
      <c r="I70" s="23">
        <v>9999</v>
      </c>
      <c r="J70" s="22"/>
      <c r="K70" s="22"/>
      <c r="L70" s="22">
        <v>640855</v>
      </c>
      <c r="M70" s="22" t="s">
        <v>39</v>
      </c>
      <c r="N70" s="24">
        <v>8.7588822355289437</v>
      </c>
      <c r="O70" t="s">
        <v>83</v>
      </c>
      <c r="P70" t="s">
        <v>57</v>
      </c>
      <c r="Q70" t="str">
        <f t="shared" si="34"/>
        <v>MG</v>
      </c>
    </row>
    <row r="71" spans="1:22" x14ac:dyDescent="0.25">
      <c r="A71" s="22"/>
      <c r="B71" s="22"/>
      <c r="C71" s="22"/>
      <c r="D71" s="22"/>
      <c r="E71" s="22"/>
      <c r="F71" s="22"/>
      <c r="G71" s="22"/>
      <c r="H71" s="22"/>
      <c r="I71" s="23"/>
      <c r="J71" s="22"/>
      <c r="K71" s="22"/>
      <c r="L71" s="22"/>
      <c r="M71" s="22"/>
      <c r="N71" s="24" t="s">
        <v>84</v>
      </c>
      <c r="O71" t="s">
        <v>84</v>
      </c>
      <c r="P71" t="s">
        <v>84</v>
      </c>
      <c r="Q71" t="str">
        <f t="shared" si="34"/>
        <v/>
      </c>
    </row>
    <row r="72" spans="1:22" x14ac:dyDescent="0.25">
      <c r="A72" s="22" t="s">
        <v>34</v>
      </c>
      <c r="B72" s="22">
        <v>2013</v>
      </c>
      <c r="C72" s="22">
        <v>2048</v>
      </c>
      <c r="D72" s="22">
        <v>2059</v>
      </c>
      <c r="E72" s="22">
        <v>9999</v>
      </c>
      <c r="F72" s="22">
        <v>9999</v>
      </c>
      <c r="G72" s="22">
        <v>9999</v>
      </c>
      <c r="H72" s="22">
        <v>9999</v>
      </c>
      <c r="I72" s="23">
        <v>9999</v>
      </c>
      <c r="J72" s="22"/>
      <c r="K72" s="22"/>
      <c r="L72" s="22">
        <v>650342</v>
      </c>
      <c r="M72" s="22" t="s">
        <v>39</v>
      </c>
      <c r="N72" s="24">
        <v>22.489021956087825</v>
      </c>
      <c r="O72" t="s">
        <v>83</v>
      </c>
      <c r="P72" t="s">
        <v>57</v>
      </c>
      <c r="Q72" t="str">
        <f t="shared" si="34"/>
        <v>MG</v>
      </c>
    </row>
    <row r="73" spans="1:22" x14ac:dyDescent="0.25">
      <c r="A73" s="22"/>
      <c r="B73" s="22"/>
      <c r="C73" s="22"/>
      <c r="D73" s="22"/>
      <c r="E73" s="22"/>
      <c r="F73" s="22"/>
      <c r="G73" s="22"/>
      <c r="H73" s="22"/>
      <c r="I73" s="23"/>
      <c r="J73" s="22"/>
      <c r="K73" s="22"/>
      <c r="L73" s="22"/>
      <c r="M73" s="22"/>
      <c r="N73" s="24" t="s">
        <v>84</v>
      </c>
      <c r="O73" t="s">
        <v>84</v>
      </c>
      <c r="P73" t="s">
        <v>84</v>
      </c>
      <c r="Q73" t="str">
        <f t="shared" si="34"/>
        <v/>
      </c>
    </row>
    <row r="74" spans="1:22" x14ac:dyDescent="0.25">
      <c r="A74" s="22" t="s">
        <v>34</v>
      </c>
      <c r="B74" s="22">
        <v>2013</v>
      </c>
      <c r="C74" s="22">
        <v>2048</v>
      </c>
      <c r="D74" s="22">
        <v>2059</v>
      </c>
      <c r="E74" s="22">
        <v>9999</v>
      </c>
      <c r="F74" s="22">
        <v>9999</v>
      </c>
      <c r="G74" s="22">
        <v>9999</v>
      </c>
      <c r="H74" s="22">
        <v>9999</v>
      </c>
      <c r="I74" s="23">
        <v>9999</v>
      </c>
      <c r="J74" s="22"/>
      <c r="K74" s="22"/>
      <c r="L74" s="22">
        <v>640856</v>
      </c>
      <c r="M74" s="22" t="s">
        <v>41</v>
      </c>
      <c r="N74" s="24">
        <v>23.472486772486761</v>
      </c>
      <c r="O74" t="s">
        <v>83</v>
      </c>
      <c r="P74" t="s">
        <v>59</v>
      </c>
      <c r="Q74" t="str">
        <f t="shared" si="34"/>
        <v>MG</v>
      </c>
    </row>
    <row r="75" spans="1:22" ht="15.75" thickBot="1" x14ac:dyDescent="0.3">
      <c r="A75" s="29"/>
      <c r="B75" s="29"/>
      <c r="C75" s="29"/>
      <c r="D75" s="29"/>
      <c r="E75" s="29"/>
      <c r="F75" s="29"/>
      <c r="G75" s="29"/>
      <c r="H75" s="29"/>
      <c r="I75" s="30"/>
      <c r="J75" s="29"/>
      <c r="K75" s="29"/>
      <c r="L75" s="29"/>
      <c r="M75" s="29"/>
      <c r="N75" s="31" t="s">
        <v>84</v>
      </c>
      <c r="O75" t="s">
        <v>84</v>
      </c>
      <c r="P75" t="s">
        <v>84</v>
      </c>
      <c r="Q75" t="str">
        <f t="shared" si="34"/>
        <v/>
      </c>
    </row>
    <row r="76" spans="1:22" x14ac:dyDescent="0.25">
      <c r="A76" s="13" t="s">
        <v>37</v>
      </c>
      <c r="B76" s="13">
        <v>2013</v>
      </c>
      <c r="C76" s="13">
        <v>2037</v>
      </c>
      <c r="D76" s="13">
        <v>2048</v>
      </c>
      <c r="E76" s="13">
        <v>9999</v>
      </c>
      <c r="F76" s="13">
        <v>9999</v>
      </c>
      <c r="G76" s="13">
        <v>9999</v>
      </c>
      <c r="H76" s="13">
        <v>9999</v>
      </c>
      <c r="I76" s="14">
        <v>9999</v>
      </c>
      <c r="J76" s="13"/>
      <c r="K76" s="13"/>
      <c r="L76" s="13">
        <v>640847</v>
      </c>
      <c r="M76" s="13" t="s">
        <v>41</v>
      </c>
      <c r="N76" s="15">
        <v>9.7212396069538887</v>
      </c>
      <c r="O76" t="s">
        <v>83</v>
      </c>
      <c r="P76" t="s">
        <v>61</v>
      </c>
      <c r="Q76" t="str">
        <f t="shared" si="34"/>
        <v>MG</v>
      </c>
    </row>
    <row r="77" spans="1:22" x14ac:dyDescent="0.25">
      <c r="A77" s="22"/>
      <c r="B77" s="22"/>
      <c r="C77" s="22"/>
      <c r="D77" s="22"/>
      <c r="E77" s="22"/>
      <c r="F77" s="22"/>
      <c r="G77" s="22"/>
      <c r="H77" s="22"/>
      <c r="I77" s="23"/>
      <c r="J77" s="22"/>
      <c r="K77" s="22"/>
      <c r="L77" s="22"/>
      <c r="M77" s="22"/>
      <c r="N77" s="24" t="s">
        <v>84</v>
      </c>
      <c r="O77" t="s">
        <v>84</v>
      </c>
      <c r="P77" t="s">
        <v>84</v>
      </c>
      <c r="Q77" t="str">
        <f t="shared" si="34"/>
        <v/>
      </c>
    </row>
    <row r="78" spans="1:22" x14ac:dyDescent="0.25">
      <c r="A78" s="22" t="s">
        <v>37</v>
      </c>
      <c r="B78" s="22">
        <v>2013</v>
      </c>
      <c r="C78" s="22">
        <v>2053</v>
      </c>
      <c r="D78" s="22">
        <v>2065</v>
      </c>
      <c r="E78" s="22">
        <v>9999</v>
      </c>
      <c r="F78" s="22">
        <v>9999</v>
      </c>
      <c r="G78" s="22">
        <v>9999</v>
      </c>
      <c r="H78" s="22">
        <v>9999</v>
      </c>
      <c r="I78" s="23">
        <v>9999</v>
      </c>
      <c r="J78" s="22" t="s">
        <v>15</v>
      </c>
      <c r="K78" s="22"/>
      <c r="L78" s="22">
        <v>640795</v>
      </c>
      <c r="M78" s="22" t="s">
        <v>41</v>
      </c>
      <c r="N78" s="24">
        <v>5.0964726631393278</v>
      </c>
      <c r="O78" t="s">
        <v>83</v>
      </c>
      <c r="P78" t="s">
        <v>61</v>
      </c>
      <c r="Q78" t="str">
        <f t="shared" si="34"/>
        <v>MG</v>
      </c>
    </row>
    <row r="79" spans="1:22" x14ac:dyDescent="0.25">
      <c r="A79" s="22"/>
      <c r="B79" s="22"/>
      <c r="C79" s="22"/>
      <c r="D79" s="22"/>
      <c r="E79" s="22"/>
      <c r="F79" s="22"/>
      <c r="G79" s="22"/>
      <c r="H79" s="22"/>
      <c r="I79" s="23"/>
      <c r="J79" s="22"/>
      <c r="K79" s="22"/>
      <c r="L79" s="22"/>
      <c r="M79" s="22"/>
      <c r="N79" s="24" t="s">
        <v>84</v>
      </c>
      <c r="O79" t="s">
        <v>84</v>
      </c>
      <c r="P79" t="s">
        <v>84</v>
      </c>
      <c r="Q79" t="str">
        <f t="shared" si="34"/>
        <v/>
      </c>
    </row>
    <row r="80" spans="1:22" x14ac:dyDescent="0.25">
      <c r="A80" s="22" t="s">
        <v>37</v>
      </c>
      <c r="B80" s="22">
        <v>2013</v>
      </c>
      <c r="C80" s="22">
        <v>2065</v>
      </c>
      <c r="D80" s="22">
        <v>9999</v>
      </c>
      <c r="E80" s="22">
        <v>9999</v>
      </c>
      <c r="F80" s="22">
        <v>9999</v>
      </c>
      <c r="G80" s="22">
        <v>9999</v>
      </c>
      <c r="H80" s="22">
        <v>9999</v>
      </c>
      <c r="I80" s="23">
        <v>9999</v>
      </c>
      <c r="J80" s="22" t="s">
        <v>15</v>
      </c>
      <c r="K80" s="22" t="s">
        <v>15</v>
      </c>
      <c r="L80" s="22">
        <v>640824</v>
      </c>
      <c r="M80" s="22" t="s">
        <v>41</v>
      </c>
      <c r="N80" s="24">
        <v>2.4098009574200043</v>
      </c>
      <c r="O80" t="s">
        <v>83</v>
      </c>
      <c r="P80" t="s">
        <v>61</v>
      </c>
      <c r="Q80" t="str">
        <f t="shared" si="34"/>
        <v>MG</v>
      </c>
    </row>
    <row r="81" spans="1:17" x14ac:dyDescent="0.25">
      <c r="A81" s="22"/>
      <c r="B81" s="22"/>
      <c r="C81" s="22"/>
      <c r="D81" s="22"/>
      <c r="E81" s="22"/>
      <c r="F81" s="22"/>
      <c r="G81" s="22"/>
      <c r="H81" s="22"/>
      <c r="I81" s="23"/>
      <c r="J81" s="22"/>
      <c r="K81" s="22"/>
      <c r="L81" s="22"/>
      <c r="M81" s="22"/>
      <c r="N81" s="24" t="s">
        <v>84</v>
      </c>
      <c r="O81" t="s">
        <v>84</v>
      </c>
      <c r="P81" t="s">
        <v>84</v>
      </c>
      <c r="Q81" t="str">
        <f t="shared" si="34"/>
        <v/>
      </c>
    </row>
    <row r="82" spans="1:17" x14ac:dyDescent="0.25">
      <c r="A82" s="22" t="s">
        <v>37</v>
      </c>
      <c r="B82" s="22">
        <v>2013</v>
      </c>
      <c r="C82" s="22">
        <v>2047</v>
      </c>
      <c r="D82" s="22">
        <v>9999</v>
      </c>
      <c r="E82" s="22">
        <v>9999</v>
      </c>
      <c r="F82" s="22">
        <v>9999</v>
      </c>
      <c r="G82" s="22">
        <v>9999</v>
      </c>
      <c r="H82" s="22">
        <v>9999</v>
      </c>
      <c r="I82" s="23">
        <v>9999</v>
      </c>
      <c r="J82" s="22" t="s">
        <v>15</v>
      </c>
      <c r="K82" s="22" t="s">
        <v>15</v>
      </c>
      <c r="L82" s="22">
        <v>640815</v>
      </c>
      <c r="M82" s="22" t="s">
        <v>43</v>
      </c>
      <c r="N82" s="24">
        <v>0.60287081339713022</v>
      </c>
      <c r="O82" t="s">
        <v>83</v>
      </c>
      <c r="P82" t="s">
        <v>63</v>
      </c>
      <c r="Q82" t="str">
        <f t="shared" si="34"/>
        <v>MG</v>
      </c>
    </row>
    <row r="83" spans="1:17" x14ac:dyDescent="0.25">
      <c r="A83" s="22"/>
      <c r="B83" s="22"/>
      <c r="C83" s="22"/>
      <c r="D83" s="22"/>
      <c r="E83" s="22"/>
      <c r="F83" s="22"/>
      <c r="G83" s="22"/>
      <c r="H83" s="22"/>
      <c r="I83" s="23"/>
      <c r="J83" s="22"/>
      <c r="K83" s="22"/>
      <c r="L83" s="22"/>
      <c r="M83" s="22"/>
      <c r="N83" s="24" t="s">
        <v>84</v>
      </c>
      <c r="O83" t="s">
        <v>84</v>
      </c>
      <c r="P83" t="s">
        <v>84</v>
      </c>
      <c r="Q83" t="str">
        <f t="shared" si="34"/>
        <v/>
      </c>
    </row>
    <row r="84" spans="1:17" x14ac:dyDescent="0.25">
      <c r="A84" s="22" t="s">
        <v>37</v>
      </c>
      <c r="B84" s="22">
        <v>2013</v>
      </c>
      <c r="C84" s="22">
        <v>2047</v>
      </c>
      <c r="D84" s="22">
        <v>9999</v>
      </c>
      <c r="E84" s="22">
        <v>9999</v>
      </c>
      <c r="F84" s="22">
        <v>9999</v>
      </c>
      <c r="G84" s="22">
        <v>9999</v>
      </c>
      <c r="H84" s="22">
        <v>9999</v>
      </c>
      <c r="I84" s="23">
        <v>9999</v>
      </c>
      <c r="J84" s="22" t="s">
        <v>15</v>
      </c>
      <c r="K84" s="22" t="s">
        <v>15</v>
      </c>
      <c r="L84" s="22">
        <v>640819</v>
      </c>
      <c r="M84" s="22" t="s">
        <v>43</v>
      </c>
      <c r="N84" s="24">
        <v>1.7885167464114864</v>
      </c>
      <c r="O84" t="s">
        <v>83</v>
      </c>
      <c r="P84" t="s">
        <v>63</v>
      </c>
      <c r="Q84" t="str">
        <f t="shared" si="34"/>
        <v>MG</v>
      </c>
    </row>
    <row r="85" spans="1:17" x14ac:dyDescent="0.25">
      <c r="A85" s="22"/>
      <c r="B85" s="22"/>
      <c r="C85" s="22"/>
      <c r="D85" s="22"/>
      <c r="E85" s="22"/>
      <c r="F85" s="22"/>
      <c r="G85" s="22"/>
      <c r="H85" s="22"/>
      <c r="I85" s="23"/>
      <c r="J85" s="22"/>
      <c r="K85" s="22"/>
      <c r="L85" s="22"/>
      <c r="M85" s="22"/>
      <c r="N85" s="24" t="s">
        <v>84</v>
      </c>
      <c r="O85" t="s">
        <v>84</v>
      </c>
      <c r="P85" t="s">
        <v>84</v>
      </c>
      <c r="Q85" t="str">
        <f t="shared" si="34"/>
        <v/>
      </c>
    </row>
    <row r="86" spans="1:17" x14ac:dyDescent="0.25">
      <c r="A86" s="22" t="s">
        <v>37</v>
      </c>
      <c r="B86" s="22">
        <v>2013</v>
      </c>
      <c r="C86" s="22">
        <v>2047</v>
      </c>
      <c r="D86" s="22">
        <v>9999</v>
      </c>
      <c r="E86" s="22">
        <v>9999</v>
      </c>
      <c r="F86" s="22">
        <v>9999</v>
      </c>
      <c r="G86" s="22">
        <v>9999</v>
      </c>
      <c r="H86" s="22">
        <v>9999</v>
      </c>
      <c r="I86" s="23">
        <v>9999</v>
      </c>
      <c r="J86" s="22" t="s">
        <v>15</v>
      </c>
      <c r="K86" s="22" t="s">
        <v>15</v>
      </c>
      <c r="L86" s="22">
        <v>640818</v>
      </c>
      <c r="M86" s="22" t="s">
        <v>43</v>
      </c>
      <c r="N86" s="24">
        <v>0.90430622009569539</v>
      </c>
      <c r="O86" t="s">
        <v>83</v>
      </c>
      <c r="P86" t="s">
        <v>63</v>
      </c>
      <c r="Q86" t="str">
        <f t="shared" si="34"/>
        <v>MG</v>
      </c>
    </row>
    <row r="87" spans="1:17" x14ac:dyDescent="0.25">
      <c r="A87" s="22"/>
      <c r="B87" s="22"/>
      <c r="C87" s="22"/>
      <c r="D87" s="22"/>
      <c r="E87" s="22"/>
      <c r="F87" s="22"/>
      <c r="G87" s="22"/>
      <c r="H87" s="22"/>
      <c r="I87" s="23"/>
      <c r="J87" s="22"/>
      <c r="K87" s="22"/>
      <c r="L87" s="22"/>
      <c r="M87" s="22"/>
      <c r="N87" s="24" t="s">
        <v>84</v>
      </c>
      <c r="O87" t="s">
        <v>84</v>
      </c>
      <c r="P87" t="s">
        <v>84</v>
      </c>
      <c r="Q87" t="str">
        <f t="shared" si="34"/>
        <v/>
      </c>
    </row>
    <row r="88" spans="1:17" x14ac:dyDescent="0.25">
      <c r="A88" s="22" t="s">
        <v>37</v>
      </c>
      <c r="B88" s="22">
        <v>2013</v>
      </c>
      <c r="C88" s="22">
        <v>2047</v>
      </c>
      <c r="D88" s="22">
        <v>9999</v>
      </c>
      <c r="E88" s="22">
        <v>9999</v>
      </c>
      <c r="F88" s="22">
        <v>9999</v>
      </c>
      <c r="G88" s="22">
        <v>9999</v>
      </c>
      <c r="H88" s="22">
        <v>9999</v>
      </c>
      <c r="I88" s="23">
        <v>9999</v>
      </c>
      <c r="J88" s="22" t="s">
        <v>15</v>
      </c>
      <c r="K88" s="22" t="s">
        <v>15</v>
      </c>
      <c r="L88" s="22">
        <v>640814</v>
      </c>
      <c r="M88" s="22" t="s">
        <v>43</v>
      </c>
      <c r="N88" s="24">
        <v>0.35167464114832592</v>
      </c>
      <c r="O88" t="s">
        <v>83</v>
      </c>
      <c r="P88" t="s">
        <v>63</v>
      </c>
      <c r="Q88" t="str">
        <f t="shared" si="34"/>
        <v>MG</v>
      </c>
    </row>
    <row r="89" spans="1:17" x14ac:dyDescent="0.25">
      <c r="A89" s="22"/>
      <c r="B89" s="22"/>
      <c r="C89" s="22"/>
      <c r="D89" s="22"/>
      <c r="E89" s="22"/>
      <c r="F89" s="22"/>
      <c r="G89" s="22"/>
      <c r="H89" s="22"/>
      <c r="I89" s="23"/>
      <c r="J89" s="22"/>
      <c r="K89" s="22"/>
      <c r="L89" s="22"/>
      <c r="M89" s="22"/>
      <c r="N89" s="24" t="s">
        <v>84</v>
      </c>
      <c r="O89" t="s">
        <v>84</v>
      </c>
      <c r="P89" t="s">
        <v>84</v>
      </c>
      <c r="Q89" t="str">
        <f t="shared" si="34"/>
        <v/>
      </c>
    </row>
    <row r="90" spans="1:17" x14ac:dyDescent="0.25">
      <c r="A90" s="22" t="s">
        <v>37</v>
      </c>
      <c r="B90" s="22">
        <v>2013</v>
      </c>
      <c r="C90" s="22">
        <v>2047</v>
      </c>
      <c r="D90" s="22">
        <v>9999</v>
      </c>
      <c r="E90" s="22">
        <v>9999</v>
      </c>
      <c r="F90" s="22">
        <v>9999</v>
      </c>
      <c r="G90" s="22">
        <v>9999</v>
      </c>
      <c r="H90" s="22">
        <v>9999</v>
      </c>
      <c r="I90" s="23">
        <v>9999</v>
      </c>
      <c r="J90" s="22" t="s">
        <v>15</v>
      </c>
      <c r="K90" s="22" t="s">
        <v>15</v>
      </c>
      <c r="L90" s="22">
        <v>640865</v>
      </c>
      <c r="M90" s="22" t="s">
        <v>43</v>
      </c>
      <c r="N90" s="24">
        <v>1.7181818181818211</v>
      </c>
      <c r="O90" t="s">
        <v>83</v>
      </c>
      <c r="P90" t="s">
        <v>63</v>
      </c>
      <c r="Q90" t="str">
        <f t="shared" si="34"/>
        <v>MG</v>
      </c>
    </row>
    <row r="91" spans="1:17" x14ac:dyDescent="0.25">
      <c r="A91" s="22"/>
      <c r="B91" s="22"/>
      <c r="C91" s="22"/>
      <c r="D91" s="22"/>
      <c r="E91" s="22"/>
      <c r="F91" s="22"/>
      <c r="G91" s="22"/>
      <c r="H91" s="22"/>
      <c r="I91" s="23"/>
      <c r="J91" s="22"/>
      <c r="K91" s="22"/>
      <c r="L91" s="22"/>
      <c r="M91" s="22"/>
      <c r="N91" s="24" t="s">
        <v>84</v>
      </c>
      <c r="O91" t="s">
        <v>84</v>
      </c>
      <c r="P91" t="s">
        <v>84</v>
      </c>
      <c r="Q91" t="str">
        <f t="shared" si="34"/>
        <v/>
      </c>
    </row>
    <row r="92" spans="1:17" x14ac:dyDescent="0.25">
      <c r="A92" s="22" t="s">
        <v>37</v>
      </c>
      <c r="B92" s="22">
        <v>2013</v>
      </c>
      <c r="C92" s="22">
        <v>2046</v>
      </c>
      <c r="D92" s="22">
        <v>9999</v>
      </c>
      <c r="E92" s="22">
        <v>9999</v>
      </c>
      <c r="F92" s="22">
        <v>9999</v>
      </c>
      <c r="G92" s="22">
        <v>9999</v>
      </c>
      <c r="H92" s="22">
        <v>9999</v>
      </c>
      <c r="I92" s="23">
        <v>9999</v>
      </c>
      <c r="J92" s="22" t="s">
        <v>15</v>
      </c>
      <c r="K92" s="22" t="s">
        <v>15</v>
      </c>
      <c r="L92" s="22">
        <v>640866</v>
      </c>
      <c r="M92" s="22" t="s">
        <v>43</v>
      </c>
      <c r="N92" s="24">
        <v>0.36172248803827811</v>
      </c>
      <c r="O92" t="s">
        <v>83</v>
      </c>
      <c r="P92" t="s">
        <v>63</v>
      </c>
      <c r="Q92" t="str">
        <f t="shared" si="34"/>
        <v>MG</v>
      </c>
    </row>
    <row r="93" spans="1:17" x14ac:dyDescent="0.25">
      <c r="A93" s="22"/>
      <c r="B93" s="22"/>
      <c r="C93" s="22"/>
      <c r="D93" s="22"/>
      <c r="E93" s="22"/>
      <c r="F93" s="22"/>
      <c r="G93" s="22"/>
      <c r="H93" s="22"/>
      <c r="I93" s="23"/>
      <c r="J93" s="22"/>
      <c r="K93" s="22"/>
      <c r="L93" s="22"/>
      <c r="M93" s="22"/>
      <c r="N93" s="24" t="s">
        <v>84</v>
      </c>
      <c r="O93" t="s">
        <v>84</v>
      </c>
      <c r="P93" t="s">
        <v>84</v>
      </c>
      <c r="Q93" t="str">
        <f t="shared" si="34"/>
        <v/>
      </c>
    </row>
    <row r="94" spans="1:17" x14ac:dyDescent="0.25">
      <c r="A94" s="22" t="s">
        <v>37</v>
      </c>
      <c r="B94" s="22">
        <v>2013</v>
      </c>
      <c r="C94" s="22">
        <v>2047</v>
      </c>
      <c r="D94" s="22">
        <v>9999</v>
      </c>
      <c r="E94" s="22">
        <v>9999</v>
      </c>
      <c r="F94" s="22">
        <v>9999</v>
      </c>
      <c r="G94" s="22">
        <v>9999</v>
      </c>
      <c r="H94" s="22">
        <v>9999</v>
      </c>
      <c r="I94" s="23">
        <v>9999</v>
      </c>
      <c r="J94" s="22" t="s">
        <v>15</v>
      </c>
      <c r="K94" s="22" t="s">
        <v>15</v>
      </c>
      <c r="L94" s="22">
        <v>640882</v>
      </c>
      <c r="M94" s="22" t="s">
        <v>43</v>
      </c>
      <c r="N94" s="24">
        <v>0.57272727272727364</v>
      </c>
      <c r="O94" t="s">
        <v>83</v>
      </c>
      <c r="P94" t="s">
        <v>63</v>
      </c>
      <c r="Q94" t="str">
        <f t="shared" si="34"/>
        <v>MG</v>
      </c>
    </row>
    <row r="95" spans="1:17" x14ac:dyDescent="0.25">
      <c r="A95" s="22"/>
      <c r="B95" s="22"/>
      <c r="C95" s="22"/>
      <c r="D95" s="22"/>
      <c r="E95" s="22"/>
      <c r="F95" s="22"/>
      <c r="G95" s="22"/>
      <c r="H95" s="22"/>
      <c r="I95" s="23"/>
      <c r="J95" s="22"/>
      <c r="K95" s="22"/>
      <c r="L95" s="22"/>
      <c r="M95" s="22"/>
      <c r="N95" s="24" t="s">
        <v>84</v>
      </c>
      <c r="O95" t="s">
        <v>84</v>
      </c>
      <c r="P95" t="s">
        <v>84</v>
      </c>
      <c r="Q95" t="str">
        <f t="shared" si="34"/>
        <v/>
      </c>
    </row>
    <row r="96" spans="1:17" x14ac:dyDescent="0.25">
      <c r="A96" s="22" t="s">
        <v>37</v>
      </c>
      <c r="B96" s="22">
        <v>2013</v>
      </c>
      <c r="C96" s="22">
        <v>2033</v>
      </c>
      <c r="D96" s="22">
        <v>2045</v>
      </c>
      <c r="E96" s="22">
        <v>9999</v>
      </c>
      <c r="F96" s="22">
        <v>9999</v>
      </c>
      <c r="G96" s="22">
        <v>9999</v>
      </c>
      <c r="H96" s="22">
        <v>9999</v>
      </c>
      <c r="I96" s="23">
        <v>9999</v>
      </c>
      <c r="J96" s="22"/>
      <c r="K96" s="22"/>
      <c r="L96" s="22">
        <v>640838</v>
      </c>
      <c r="M96" s="22" t="s">
        <v>45</v>
      </c>
      <c r="N96" s="24">
        <v>19.299999999999983</v>
      </c>
      <c r="O96" t="s">
        <v>83</v>
      </c>
      <c r="P96" t="s">
        <v>65</v>
      </c>
      <c r="Q96" t="str">
        <f t="shared" si="34"/>
        <v>MG</v>
      </c>
    </row>
    <row r="97" spans="1:17" x14ac:dyDescent="0.25">
      <c r="A97" s="22"/>
      <c r="B97" s="22"/>
      <c r="C97" s="22"/>
      <c r="D97" s="22"/>
      <c r="E97" s="22"/>
      <c r="F97" s="22"/>
      <c r="G97" s="22"/>
      <c r="H97" s="22"/>
      <c r="I97" s="23"/>
      <c r="J97" s="22"/>
      <c r="K97" s="22"/>
      <c r="L97" s="22"/>
      <c r="M97" s="22"/>
      <c r="N97" s="24" t="s">
        <v>84</v>
      </c>
      <c r="O97" t="s">
        <v>84</v>
      </c>
      <c r="P97" t="s">
        <v>84</v>
      </c>
      <c r="Q97" t="str">
        <f t="shared" si="34"/>
        <v/>
      </c>
    </row>
    <row r="98" spans="1:17" x14ac:dyDescent="0.25">
      <c r="A98" s="22" t="s">
        <v>37</v>
      </c>
      <c r="B98" s="22">
        <v>2013</v>
      </c>
      <c r="C98" s="22">
        <v>2041</v>
      </c>
      <c r="D98" s="22">
        <v>2052</v>
      </c>
      <c r="E98" s="22">
        <v>9999</v>
      </c>
      <c r="F98" s="22">
        <v>9999</v>
      </c>
      <c r="G98" s="22">
        <v>9999</v>
      </c>
      <c r="H98" s="22">
        <v>9999</v>
      </c>
      <c r="I98" s="23">
        <v>9999</v>
      </c>
      <c r="J98" s="22"/>
      <c r="K98" s="22"/>
      <c r="L98" s="22">
        <v>640742</v>
      </c>
      <c r="M98" s="22" t="s">
        <v>47</v>
      </c>
      <c r="N98" s="24">
        <v>5.7079088471849984</v>
      </c>
      <c r="O98" t="s">
        <v>83</v>
      </c>
      <c r="P98" t="s">
        <v>67</v>
      </c>
      <c r="Q98" t="str">
        <f t="shared" si="34"/>
        <v>MG</v>
      </c>
    </row>
    <row r="99" spans="1:17" x14ac:dyDescent="0.25">
      <c r="A99" s="22"/>
      <c r="B99" s="22"/>
      <c r="C99" s="22"/>
      <c r="D99" s="22"/>
      <c r="E99" s="22"/>
      <c r="F99" s="22"/>
      <c r="G99" s="22"/>
      <c r="H99" s="22"/>
      <c r="I99" s="23"/>
      <c r="J99" s="22"/>
      <c r="K99" s="22"/>
      <c r="L99" s="22"/>
      <c r="M99" s="22"/>
      <c r="N99" s="24" t="s">
        <v>84</v>
      </c>
      <c r="O99" t="s">
        <v>84</v>
      </c>
      <c r="P99" t="s">
        <v>84</v>
      </c>
      <c r="Q99" t="str">
        <f t="shared" si="34"/>
        <v/>
      </c>
    </row>
    <row r="100" spans="1:17" x14ac:dyDescent="0.25">
      <c r="A100" s="22" t="s">
        <v>37</v>
      </c>
      <c r="B100" s="22">
        <v>2013</v>
      </c>
      <c r="C100" s="22">
        <v>2041</v>
      </c>
      <c r="D100" s="22">
        <v>2052</v>
      </c>
      <c r="E100" s="22">
        <v>9999</v>
      </c>
      <c r="F100" s="22">
        <v>9999</v>
      </c>
      <c r="G100" s="22">
        <v>9999</v>
      </c>
      <c r="H100" s="22">
        <v>9999</v>
      </c>
      <c r="I100" s="23">
        <v>9999</v>
      </c>
      <c r="J100" s="22"/>
      <c r="K100" s="22"/>
      <c r="L100" s="22">
        <v>640743</v>
      </c>
      <c r="M100" s="22" t="s">
        <v>47</v>
      </c>
      <c r="N100" s="24">
        <v>1.052815013404828</v>
      </c>
      <c r="O100" t="s">
        <v>83</v>
      </c>
      <c r="P100" t="s">
        <v>67</v>
      </c>
      <c r="Q100" t="str">
        <f t="shared" si="34"/>
        <v>MG</v>
      </c>
    </row>
    <row r="101" spans="1:17" x14ac:dyDescent="0.25">
      <c r="A101" s="22"/>
      <c r="B101" s="22"/>
      <c r="C101" s="22"/>
      <c r="D101" s="22"/>
      <c r="E101" s="22"/>
      <c r="F101" s="22"/>
      <c r="G101" s="22"/>
      <c r="H101" s="22"/>
      <c r="I101" s="23"/>
      <c r="J101" s="22"/>
      <c r="K101" s="22"/>
      <c r="L101" s="22"/>
      <c r="M101" s="22"/>
      <c r="N101" s="24" t="s">
        <v>84</v>
      </c>
      <c r="O101" t="s">
        <v>84</v>
      </c>
      <c r="P101" t="s">
        <v>84</v>
      </c>
      <c r="Q101" t="str">
        <f t="shared" si="34"/>
        <v/>
      </c>
    </row>
    <row r="102" spans="1:17" x14ac:dyDescent="0.25">
      <c r="A102" s="22" t="s">
        <v>37</v>
      </c>
      <c r="B102" s="22">
        <v>2013</v>
      </c>
      <c r="C102" s="22">
        <v>2041</v>
      </c>
      <c r="D102" s="22">
        <v>2052</v>
      </c>
      <c r="E102" s="22">
        <v>9999</v>
      </c>
      <c r="F102" s="22">
        <v>9999</v>
      </c>
      <c r="G102" s="22">
        <v>9999</v>
      </c>
      <c r="H102" s="22">
        <v>9999</v>
      </c>
      <c r="I102" s="23">
        <v>9999</v>
      </c>
      <c r="J102" s="22"/>
      <c r="K102" s="22"/>
      <c r="L102" s="22">
        <v>640756</v>
      </c>
      <c r="M102" s="22" t="s">
        <v>47</v>
      </c>
      <c r="N102" s="24">
        <v>0.93927613941018961</v>
      </c>
      <c r="O102" t="s">
        <v>83</v>
      </c>
      <c r="P102" t="s">
        <v>67</v>
      </c>
      <c r="Q102" t="str">
        <f t="shared" si="34"/>
        <v>MG</v>
      </c>
    </row>
    <row r="103" spans="1:17" ht="15.75" thickBot="1" x14ac:dyDescent="0.3">
      <c r="A103" s="29"/>
      <c r="B103" s="29"/>
      <c r="C103" s="29"/>
      <c r="D103" s="29"/>
      <c r="E103" s="29"/>
      <c r="F103" s="29"/>
      <c r="G103" s="29"/>
      <c r="H103" s="29"/>
      <c r="I103" s="30"/>
      <c r="J103" s="29"/>
      <c r="K103" s="29"/>
      <c r="L103" s="29"/>
      <c r="M103" s="29"/>
      <c r="N103" s="31" t="s">
        <v>84</v>
      </c>
      <c r="O103" t="s">
        <v>84</v>
      </c>
      <c r="P103" t="s">
        <v>84</v>
      </c>
      <c r="Q103" t="str">
        <f t="shared" si="34"/>
        <v/>
      </c>
    </row>
    <row r="104" spans="1:17" x14ac:dyDescent="0.25">
      <c r="A104"/>
    </row>
    <row r="105" spans="1:17" x14ac:dyDescent="0.25">
      <c r="A105"/>
    </row>
    <row r="106" spans="1:17" x14ac:dyDescent="0.25">
      <c r="A106"/>
    </row>
    <row r="107" spans="1:17" x14ac:dyDescent="0.25">
      <c r="A107"/>
    </row>
    <row r="108" spans="1:17" x14ac:dyDescent="0.25">
      <c r="A108"/>
    </row>
    <row r="109" spans="1:17" x14ac:dyDescent="0.25">
      <c r="A109"/>
    </row>
    <row r="110" spans="1:17" x14ac:dyDescent="0.25">
      <c r="A110"/>
    </row>
    <row r="111" spans="1:17" x14ac:dyDescent="0.25">
      <c r="A111"/>
    </row>
    <row r="112" spans="1:17" x14ac:dyDescent="0.25">
      <c r="A112"/>
    </row>
    <row r="113" spans="1:1" x14ac:dyDescent="0.25">
      <c r="A113"/>
    </row>
    <row r="114" spans="1:1" x14ac:dyDescent="0.25">
      <c r="A114"/>
    </row>
    <row r="115" spans="1:1" x14ac:dyDescent="0.25">
      <c r="A115"/>
    </row>
    <row r="116" spans="1:1" x14ac:dyDescent="0.25">
      <c r="A116"/>
    </row>
    <row r="117" spans="1:1" x14ac:dyDescent="0.25">
      <c r="A117"/>
    </row>
    <row r="118" spans="1:1" x14ac:dyDescent="0.25">
      <c r="A118"/>
    </row>
    <row r="119" spans="1:1" x14ac:dyDescent="0.25">
      <c r="A119"/>
    </row>
    <row r="120" spans="1:1" x14ac:dyDescent="0.25">
      <c r="A120"/>
    </row>
    <row r="121" spans="1:1" x14ac:dyDescent="0.25">
      <c r="A121"/>
    </row>
    <row r="122" spans="1:1" x14ac:dyDescent="0.25">
      <c r="A122"/>
    </row>
    <row r="123" spans="1:1" x14ac:dyDescent="0.25">
      <c r="A123"/>
    </row>
    <row r="124" spans="1:1" x14ac:dyDescent="0.25">
      <c r="A124"/>
    </row>
    <row r="125" spans="1:1" x14ac:dyDescent="0.25">
      <c r="A125"/>
    </row>
    <row r="126" spans="1:1" x14ac:dyDescent="0.25">
      <c r="A126"/>
    </row>
    <row r="127" spans="1:1" x14ac:dyDescent="0.25">
      <c r="A127"/>
    </row>
    <row r="128" spans="1:1" x14ac:dyDescent="0.25">
      <c r="A128"/>
    </row>
    <row r="129" spans="1:1" x14ac:dyDescent="0.25">
      <c r="A129"/>
    </row>
    <row r="130" spans="1:1" x14ac:dyDescent="0.25">
      <c r="A130"/>
    </row>
    <row r="131" spans="1:1" x14ac:dyDescent="0.25">
      <c r="A131"/>
    </row>
    <row r="132" spans="1:1" x14ac:dyDescent="0.25">
      <c r="A132"/>
    </row>
    <row r="133" spans="1:1" x14ac:dyDescent="0.25">
      <c r="A133"/>
    </row>
    <row r="134" spans="1:1" x14ac:dyDescent="0.25">
      <c r="A134"/>
    </row>
    <row r="135" spans="1:1" x14ac:dyDescent="0.25">
      <c r="A135"/>
    </row>
    <row r="136" spans="1:1" x14ac:dyDescent="0.25">
      <c r="A136"/>
    </row>
    <row r="137" spans="1:1" x14ac:dyDescent="0.25">
      <c r="A137"/>
    </row>
    <row r="138" spans="1:1" x14ac:dyDescent="0.25">
      <c r="A138"/>
    </row>
    <row r="139" spans="1:1" x14ac:dyDescent="0.25">
      <c r="A139"/>
    </row>
    <row r="140" spans="1:1" x14ac:dyDescent="0.25">
      <c r="A140"/>
    </row>
    <row r="141" spans="1:1" x14ac:dyDescent="0.25">
      <c r="A141"/>
    </row>
    <row r="142" spans="1:1" x14ac:dyDescent="0.25">
      <c r="A142"/>
    </row>
    <row r="143" spans="1:1" x14ac:dyDescent="0.25">
      <c r="A143"/>
    </row>
    <row r="144" spans="1:1" x14ac:dyDescent="0.25">
      <c r="A144"/>
    </row>
    <row r="145" spans="1:1" x14ac:dyDescent="0.25">
      <c r="A145"/>
    </row>
    <row r="146" spans="1:1" x14ac:dyDescent="0.25">
      <c r="A146"/>
    </row>
    <row r="147" spans="1:1" x14ac:dyDescent="0.25">
      <c r="A147"/>
    </row>
    <row r="148" spans="1:1" x14ac:dyDescent="0.25">
      <c r="A148"/>
    </row>
    <row r="149" spans="1:1" x14ac:dyDescent="0.25">
      <c r="A149"/>
    </row>
    <row r="150" spans="1:1" x14ac:dyDescent="0.25">
      <c r="A150"/>
    </row>
    <row r="151" spans="1:1" x14ac:dyDescent="0.25">
      <c r="A151"/>
    </row>
    <row r="152" spans="1:1" x14ac:dyDescent="0.25">
      <c r="A152"/>
    </row>
    <row r="153" spans="1:1" x14ac:dyDescent="0.25">
      <c r="A153"/>
    </row>
    <row r="169" spans="1:1" x14ac:dyDescent="0.25">
      <c r="A169"/>
    </row>
    <row r="170" spans="1:1" x14ac:dyDescent="0.25">
      <c r="A170"/>
    </row>
    <row r="171" spans="1:1" x14ac:dyDescent="0.25">
      <c r="A171"/>
    </row>
    <row r="172" spans="1:1" x14ac:dyDescent="0.25">
      <c r="A172"/>
    </row>
    <row r="173" spans="1:1" x14ac:dyDescent="0.25">
      <c r="A173"/>
    </row>
    <row r="174" spans="1:1" x14ac:dyDescent="0.25">
      <c r="A174"/>
    </row>
    <row r="175" spans="1:1" x14ac:dyDescent="0.25">
      <c r="A175"/>
    </row>
    <row r="176" spans="1:1" x14ac:dyDescent="0.25">
      <c r="A176"/>
    </row>
    <row r="177" spans="1:1" x14ac:dyDescent="0.25">
      <c r="A177"/>
    </row>
    <row r="178" spans="1:1" x14ac:dyDescent="0.25">
      <c r="A178"/>
    </row>
    <row r="179" spans="1:1" x14ac:dyDescent="0.25">
      <c r="A179"/>
    </row>
    <row r="180" spans="1:1" x14ac:dyDescent="0.25">
      <c r="A180"/>
    </row>
    <row r="181" spans="1:1" x14ac:dyDescent="0.25">
      <c r="A181"/>
    </row>
    <row r="182" spans="1:1" x14ac:dyDescent="0.25">
      <c r="A182"/>
    </row>
    <row r="183" spans="1:1" x14ac:dyDescent="0.25">
      <c r="A183"/>
    </row>
    <row r="184" spans="1:1" x14ac:dyDescent="0.25">
      <c r="A184"/>
    </row>
    <row r="185" spans="1:1" x14ac:dyDescent="0.25">
      <c r="A185"/>
    </row>
    <row r="186" spans="1:1" x14ac:dyDescent="0.25">
      <c r="A186"/>
    </row>
    <row r="187" spans="1:1" x14ac:dyDescent="0.25">
      <c r="A187"/>
    </row>
    <row r="188" spans="1:1" x14ac:dyDescent="0.25">
      <c r="A188"/>
    </row>
    <row r="189" spans="1:1" x14ac:dyDescent="0.25">
      <c r="A189"/>
    </row>
    <row r="190" spans="1:1" x14ac:dyDescent="0.25">
      <c r="A190"/>
    </row>
    <row r="191" spans="1:1" x14ac:dyDescent="0.25">
      <c r="A191"/>
    </row>
    <row r="192" spans="1:1" x14ac:dyDescent="0.25">
      <c r="A192"/>
    </row>
    <row r="193" spans="1:1" x14ac:dyDescent="0.25">
      <c r="A193"/>
    </row>
    <row r="194" spans="1:1" x14ac:dyDescent="0.25">
      <c r="A194"/>
    </row>
    <row r="195" spans="1:1" x14ac:dyDescent="0.25">
      <c r="A195"/>
    </row>
    <row r="196" spans="1:1" x14ac:dyDescent="0.25">
      <c r="A196"/>
    </row>
    <row r="197" spans="1:1" x14ac:dyDescent="0.25">
      <c r="A197"/>
    </row>
    <row r="198" spans="1:1" x14ac:dyDescent="0.25">
      <c r="A198"/>
    </row>
    <row r="199" spans="1:1" x14ac:dyDescent="0.25">
      <c r="A199"/>
    </row>
    <row r="200" spans="1:1" x14ac:dyDescent="0.25">
      <c r="A200"/>
    </row>
    <row r="201" spans="1:1" x14ac:dyDescent="0.25">
      <c r="A201"/>
    </row>
    <row r="202" spans="1:1" x14ac:dyDescent="0.25">
      <c r="A202"/>
    </row>
    <row r="203" spans="1:1" x14ac:dyDescent="0.25">
      <c r="A203"/>
    </row>
    <row r="204" spans="1:1" x14ac:dyDescent="0.25">
      <c r="A204"/>
    </row>
    <row r="205" spans="1:1" x14ac:dyDescent="0.25">
      <c r="A205"/>
    </row>
    <row r="206" spans="1:1" x14ac:dyDescent="0.25">
      <c r="A206"/>
    </row>
    <row r="207" spans="1:1" x14ac:dyDescent="0.25">
      <c r="A207"/>
    </row>
    <row r="208" spans="1:1" x14ac:dyDescent="0.25">
      <c r="A208"/>
    </row>
    <row r="209" spans="1:1" x14ac:dyDescent="0.25">
      <c r="A209"/>
    </row>
    <row r="210" spans="1:1" x14ac:dyDescent="0.25">
      <c r="A210"/>
    </row>
    <row r="211" spans="1:1" x14ac:dyDescent="0.25">
      <c r="A211"/>
    </row>
    <row r="212" spans="1:1" x14ac:dyDescent="0.25">
      <c r="A212"/>
    </row>
    <row r="213" spans="1:1" x14ac:dyDescent="0.25">
      <c r="A213"/>
    </row>
    <row r="214" spans="1:1" x14ac:dyDescent="0.25">
      <c r="A214"/>
    </row>
    <row r="215" spans="1:1" x14ac:dyDescent="0.25">
      <c r="A215"/>
    </row>
    <row r="216" spans="1:1" x14ac:dyDescent="0.25">
      <c r="A216"/>
    </row>
    <row r="217" spans="1:1" x14ac:dyDescent="0.25">
      <c r="A217"/>
    </row>
    <row r="218" spans="1:1" x14ac:dyDescent="0.25">
      <c r="A218"/>
    </row>
    <row r="219" spans="1:1" x14ac:dyDescent="0.25">
      <c r="A219"/>
    </row>
    <row r="220" spans="1:1" x14ac:dyDescent="0.25">
      <c r="A220"/>
    </row>
    <row r="221" spans="1:1" x14ac:dyDescent="0.25">
      <c r="A221"/>
    </row>
    <row r="222" spans="1:1" x14ac:dyDescent="0.25">
      <c r="A222"/>
    </row>
    <row r="223" spans="1:1" x14ac:dyDescent="0.25">
      <c r="A223"/>
    </row>
    <row r="224" spans="1:1" x14ac:dyDescent="0.25">
      <c r="A224"/>
    </row>
    <row r="225" spans="1:1" x14ac:dyDescent="0.25">
      <c r="A225"/>
    </row>
    <row r="226" spans="1:1" x14ac:dyDescent="0.25">
      <c r="A226"/>
    </row>
    <row r="227" spans="1:1" x14ac:dyDescent="0.25">
      <c r="A227"/>
    </row>
    <row r="228" spans="1:1" x14ac:dyDescent="0.25">
      <c r="A228"/>
    </row>
    <row r="229" spans="1:1" x14ac:dyDescent="0.25">
      <c r="A229"/>
    </row>
    <row r="230" spans="1:1" x14ac:dyDescent="0.25">
      <c r="A230"/>
    </row>
    <row r="231" spans="1:1" x14ac:dyDescent="0.25">
      <c r="A231"/>
    </row>
    <row r="232" spans="1:1" x14ac:dyDescent="0.25">
      <c r="A232"/>
    </row>
    <row r="233" spans="1:1" x14ac:dyDescent="0.25">
      <c r="A233"/>
    </row>
    <row r="234" spans="1:1" x14ac:dyDescent="0.25">
      <c r="A234"/>
    </row>
    <row r="235" spans="1:1" x14ac:dyDescent="0.25">
      <c r="A235"/>
    </row>
    <row r="236" spans="1:1" x14ac:dyDescent="0.25">
      <c r="A236"/>
    </row>
    <row r="237" spans="1:1" x14ac:dyDescent="0.25">
      <c r="A237"/>
    </row>
    <row r="238" spans="1:1" x14ac:dyDescent="0.25">
      <c r="A238"/>
    </row>
    <row r="239" spans="1:1" x14ac:dyDescent="0.25">
      <c r="A239"/>
    </row>
    <row r="240" spans="1:1" x14ac:dyDescent="0.25">
      <c r="A240"/>
    </row>
    <row r="241" spans="1:1" x14ac:dyDescent="0.25">
      <c r="A241"/>
    </row>
    <row r="242" spans="1:1" x14ac:dyDescent="0.25">
      <c r="A242"/>
    </row>
    <row r="243" spans="1:1" x14ac:dyDescent="0.25">
      <c r="A243"/>
    </row>
    <row r="244" spans="1:1" x14ac:dyDescent="0.25">
      <c r="A244"/>
    </row>
    <row r="245" spans="1:1" x14ac:dyDescent="0.25">
      <c r="A245"/>
    </row>
    <row r="246" spans="1:1" x14ac:dyDescent="0.25">
      <c r="A246"/>
    </row>
    <row r="247" spans="1:1" x14ac:dyDescent="0.25">
      <c r="A247"/>
    </row>
    <row r="248" spans="1:1" x14ac:dyDescent="0.25">
      <c r="A248"/>
    </row>
    <row r="249" spans="1:1" x14ac:dyDescent="0.25">
      <c r="A249"/>
    </row>
    <row r="250" spans="1:1" x14ac:dyDescent="0.25">
      <c r="A250"/>
    </row>
    <row r="251" spans="1:1" x14ac:dyDescent="0.25">
      <c r="A251"/>
    </row>
    <row r="252" spans="1:1" x14ac:dyDescent="0.25">
      <c r="A252"/>
    </row>
    <row r="253" spans="1:1" x14ac:dyDescent="0.25">
      <c r="A253"/>
    </row>
    <row r="254" spans="1:1" x14ac:dyDescent="0.25">
      <c r="A254"/>
    </row>
    <row r="255" spans="1:1" x14ac:dyDescent="0.25">
      <c r="A255"/>
    </row>
    <row r="256" spans="1:1" x14ac:dyDescent="0.25">
      <c r="A256"/>
    </row>
    <row r="257" spans="1:1" x14ac:dyDescent="0.25">
      <c r="A257"/>
    </row>
    <row r="258" spans="1:1" x14ac:dyDescent="0.25">
      <c r="A258"/>
    </row>
    <row r="259" spans="1:1" x14ac:dyDescent="0.25">
      <c r="A259"/>
    </row>
    <row r="260" spans="1:1" x14ac:dyDescent="0.25">
      <c r="A260"/>
    </row>
    <row r="261" spans="1:1" x14ac:dyDescent="0.25">
      <c r="A261"/>
    </row>
    <row r="262" spans="1:1" x14ac:dyDescent="0.25">
      <c r="A262"/>
    </row>
    <row r="263" spans="1:1" x14ac:dyDescent="0.25">
      <c r="A263"/>
    </row>
    <row r="264" spans="1:1" x14ac:dyDescent="0.25">
      <c r="A264"/>
    </row>
    <row r="265" spans="1:1" x14ac:dyDescent="0.25">
      <c r="A265"/>
    </row>
    <row r="266" spans="1:1" x14ac:dyDescent="0.25">
      <c r="A266"/>
    </row>
    <row r="267" spans="1:1" x14ac:dyDescent="0.25">
      <c r="A267"/>
    </row>
    <row r="268" spans="1:1" x14ac:dyDescent="0.25">
      <c r="A268"/>
    </row>
    <row r="269" spans="1:1" x14ac:dyDescent="0.25">
      <c r="A269"/>
    </row>
    <row r="270" spans="1:1" x14ac:dyDescent="0.25">
      <c r="A270"/>
    </row>
    <row r="271" spans="1:1" x14ac:dyDescent="0.25">
      <c r="A271"/>
    </row>
    <row r="272" spans="1:1" x14ac:dyDescent="0.25">
      <c r="A272"/>
    </row>
    <row r="273" spans="1:1" x14ac:dyDescent="0.25">
      <c r="A273"/>
    </row>
    <row r="274" spans="1:1" x14ac:dyDescent="0.25">
      <c r="A274"/>
    </row>
    <row r="275" spans="1:1" x14ac:dyDescent="0.25">
      <c r="A275"/>
    </row>
    <row r="276" spans="1:1" x14ac:dyDescent="0.25">
      <c r="A276"/>
    </row>
    <row r="277" spans="1:1" x14ac:dyDescent="0.25">
      <c r="A277"/>
    </row>
    <row r="278" spans="1:1" x14ac:dyDescent="0.25">
      <c r="A278"/>
    </row>
    <row r="279" spans="1:1" x14ac:dyDescent="0.25">
      <c r="A279"/>
    </row>
    <row r="280" spans="1:1" x14ac:dyDescent="0.25">
      <c r="A280"/>
    </row>
    <row r="281" spans="1:1" x14ac:dyDescent="0.25">
      <c r="A281"/>
    </row>
    <row r="282" spans="1:1" x14ac:dyDescent="0.25">
      <c r="A282"/>
    </row>
    <row r="283" spans="1:1" x14ac:dyDescent="0.25">
      <c r="A283"/>
    </row>
    <row r="284" spans="1:1" x14ac:dyDescent="0.25">
      <c r="A284"/>
    </row>
    <row r="285" spans="1:1" x14ac:dyDescent="0.25">
      <c r="A285"/>
    </row>
    <row r="286" spans="1:1" x14ac:dyDescent="0.25">
      <c r="A286"/>
    </row>
    <row r="287" spans="1:1" x14ac:dyDescent="0.25">
      <c r="A287"/>
    </row>
    <row r="288" spans="1:1" x14ac:dyDescent="0.25">
      <c r="A288"/>
    </row>
    <row r="289" spans="1:1" x14ac:dyDescent="0.25">
      <c r="A289"/>
    </row>
    <row r="290" spans="1:1" x14ac:dyDescent="0.25">
      <c r="A290"/>
    </row>
    <row r="291" spans="1:1" x14ac:dyDescent="0.25">
      <c r="A291"/>
    </row>
    <row r="292" spans="1:1" x14ac:dyDescent="0.25">
      <c r="A292"/>
    </row>
    <row r="293" spans="1:1" x14ac:dyDescent="0.25">
      <c r="A293"/>
    </row>
    <row r="294" spans="1:1" x14ac:dyDescent="0.25">
      <c r="A294"/>
    </row>
    <row r="295" spans="1:1" x14ac:dyDescent="0.25">
      <c r="A295"/>
    </row>
    <row r="296" spans="1:1" x14ac:dyDescent="0.25">
      <c r="A296"/>
    </row>
    <row r="297" spans="1:1" x14ac:dyDescent="0.25">
      <c r="A297"/>
    </row>
    <row r="298" spans="1:1" x14ac:dyDescent="0.25">
      <c r="A298"/>
    </row>
    <row r="299" spans="1:1" x14ac:dyDescent="0.25">
      <c r="A299"/>
    </row>
    <row r="300" spans="1:1" x14ac:dyDescent="0.25">
      <c r="A300"/>
    </row>
    <row r="301" spans="1:1" x14ac:dyDescent="0.25">
      <c r="A301"/>
    </row>
    <row r="302" spans="1:1" x14ac:dyDescent="0.25">
      <c r="A302"/>
    </row>
    <row r="303" spans="1:1" x14ac:dyDescent="0.25">
      <c r="A303"/>
    </row>
    <row r="304" spans="1:1" x14ac:dyDescent="0.25">
      <c r="A304"/>
    </row>
    <row r="305" spans="1:1" x14ac:dyDescent="0.25">
      <c r="A305"/>
    </row>
    <row r="306" spans="1:1" x14ac:dyDescent="0.25">
      <c r="A306"/>
    </row>
    <row r="307" spans="1:1" x14ac:dyDescent="0.25">
      <c r="A307"/>
    </row>
    <row r="308" spans="1:1" x14ac:dyDescent="0.25">
      <c r="A308"/>
    </row>
    <row r="309" spans="1:1" x14ac:dyDescent="0.25">
      <c r="A309"/>
    </row>
    <row r="310" spans="1:1" x14ac:dyDescent="0.25">
      <c r="A310"/>
    </row>
    <row r="311" spans="1:1" x14ac:dyDescent="0.25">
      <c r="A311"/>
    </row>
    <row r="312" spans="1:1" x14ac:dyDescent="0.25">
      <c r="A312"/>
    </row>
    <row r="313" spans="1:1" x14ac:dyDescent="0.25">
      <c r="A313"/>
    </row>
    <row r="314" spans="1:1" x14ac:dyDescent="0.25">
      <c r="A314"/>
    </row>
    <row r="315" spans="1:1" x14ac:dyDescent="0.25">
      <c r="A315"/>
    </row>
    <row r="316" spans="1:1" x14ac:dyDescent="0.25">
      <c r="A316"/>
    </row>
    <row r="317" spans="1:1" x14ac:dyDescent="0.25">
      <c r="A317"/>
    </row>
    <row r="318" spans="1:1" x14ac:dyDescent="0.25">
      <c r="A318"/>
    </row>
    <row r="319" spans="1:1" x14ac:dyDescent="0.25">
      <c r="A319"/>
    </row>
    <row r="320" spans="1:1" x14ac:dyDescent="0.25">
      <c r="A320"/>
    </row>
    <row r="321" spans="1:1" x14ac:dyDescent="0.25">
      <c r="A321"/>
    </row>
    <row r="322" spans="1:1" x14ac:dyDescent="0.25">
      <c r="A322"/>
    </row>
    <row r="323" spans="1:1" x14ac:dyDescent="0.25">
      <c r="A323"/>
    </row>
    <row r="324" spans="1:1" x14ac:dyDescent="0.25">
      <c r="A324"/>
    </row>
    <row r="325" spans="1:1" x14ac:dyDescent="0.25">
      <c r="A325"/>
    </row>
    <row r="326" spans="1:1" x14ac:dyDescent="0.25">
      <c r="A326"/>
    </row>
    <row r="327" spans="1:1" x14ac:dyDescent="0.25">
      <c r="A327"/>
    </row>
    <row r="328" spans="1:1" x14ac:dyDescent="0.25">
      <c r="A328"/>
    </row>
    <row r="329" spans="1:1" x14ac:dyDescent="0.25">
      <c r="A329"/>
    </row>
    <row r="330" spans="1:1" x14ac:dyDescent="0.25">
      <c r="A330"/>
    </row>
    <row r="331" spans="1:1" x14ac:dyDescent="0.25">
      <c r="A331"/>
    </row>
    <row r="332" spans="1:1" x14ac:dyDescent="0.25">
      <c r="A332"/>
    </row>
    <row r="333" spans="1:1" x14ac:dyDescent="0.25">
      <c r="A333"/>
    </row>
    <row r="334" spans="1:1" x14ac:dyDescent="0.25">
      <c r="A334"/>
    </row>
    <row r="335" spans="1:1" x14ac:dyDescent="0.25">
      <c r="A335"/>
    </row>
    <row r="336" spans="1:1" x14ac:dyDescent="0.25">
      <c r="A336"/>
    </row>
    <row r="337" spans="1:1" x14ac:dyDescent="0.25">
      <c r="A337"/>
    </row>
    <row r="338" spans="1:1" x14ac:dyDescent="0.25">
      <c r="A338"/>
    </row>
    <row r="339" spans="1:1" x14ac:dyDescent="0.25">
      <c r="A339"/>
    </row>
    <row r="340" spans="1:1" x14ac:dyDescent="0.25">
      <c r="A340"/>
    </row>
    <row r="341" spans="1:1" x14ac:dyDescent="0.25">
      <c r="A341"/>
    </row>
    <row r="342" spans="1:1" x14ac:dyDescent="0.25">
      <c r="A342"/>
    </row>
    <row r="343" spans="1:1" x14ac:dyDescent="0.25">
      <c r="A343"/>
    </row>
    <row r="344" spans="1:1" x14ac:dyDescent="0.25">
      <c r="A344"/>
    </row>
    <row r="345" spans="1:1" x14ac:dyDescent="0.25">
      <c r="A345"/>
    </row>
    <row r="346" spans="1:1" x14ac:dyDescent="0.25">
      <c r="A346"/>
    </row>
    <row r="347" spans="1:1" x14ac:dyDescent="0.25">
      <c r="A347"/>
    </row>
    <row r="348" spans="1:1" x14ac:dyDescent="0.25">
      <c r="A348"/>
    </row>
    <row r="349" spans="1:1" x14ac:dyDescent="0.25">
      <c r="A349"/>
    </row>
    <row r="350" spans="1:1" x14ac:dyDescent="0.25">
      <c r="A350"/>
    </row>
    <row r="351" spans="1:1" x14ac:dyDescent="0.25">
      <c r="A351"/>
    </row>
    <row r="352" spans="1:1" x14ac:dyDescent="0.25">
      <c r="A352"/>
    </row>
    <row r="353" spans="1:1" x14ac:dyDescent="0.25">
      <c r="A353"/>
    </row>
    <row r="354" spans="1:1" x14ac:dyDescent="0.25">
      <c r="A354"/>
    </row>
    <row r="355" spans="1:1" x14ac:dyDescent="0.25">
      <c r="A355"/>
    </row>
    <row r="356" spans="1:1" x14ac:dyDescent="0.25">
      <c r="A356"/>
    </row>
    <row r="357" spans="1:1" x14ac:dyDescent="0.25">
      <c r="A357"/>
    </row>
    <row r="358" spans="1:1" x14ac:dyDescent="0.25">
      <c r="A358"/>
    </row>
    <row r="359" spans="1:1" x14ac:dyDescent="0.25">
      <c r="A359"/>
    </row>
    <row r="360" spans="1:1" x14ac:dyDescent="0.25">
      <c r="A360"/>
    </row>
    <row r="361" spans="1:1" x14ac:dyDescent="0.25">
      <c r="A361"/>
    </row>
    <row r="362" spans="1:1" x14ac:dyDescent="0.25">
      <c r="A362"/>
    </row>
    <row r="363" spans="1:1" x14ac:dyDescent="0.25">
      <c r="A363"/>
    </row>
    <row r="364" spans="1:1" x14ac:dyDescent="0.25">
      <c r="A364"/>
    </row>
    <row r="365" spans="1:1" x14ac:dyDescent="0.25">
      <c r="A365"/>
    </row>
    <row r="366" spans="1:1" x14ac:dyDescent="0.25">
      <c r="A366"/>
    </row>
    <row r="367" spans="1:1" x14ac:dyDescent="0.25">
      <c r="A367"/>
    </row>
    <row r="368" spans="1:1" x14ac:dyDescent="0.25">
      <c r="A368"/>
    </row>
    <row r="369" spans="1:1" x14ac:dyDescent="0.25">
      <c r="A369"/>
    </row>
    <row r="370" spans="1:1" x14ac:dyDescent="0.25">
      <c r="A370"/>
    </row>
    <row r="371" spans="1:1" x14ac:dyDescent="0.25">
      <c r="A371"/>
    </row>
    <row r="372" spans="1:1" x14ac:dyDescent="0.25">
      <c r="A372"/>
    </row>
    <row r="373" spans="1:1" x14ac:dyDescent="0.25">
      <c r="A373"/>
    </row>
    <row r="374" spans="1:1" x14ac:dyDescent="0.25">
      <c r="A374"/>
    </row>
    <row r="375" spans="1:1" x14ac:dyDescent="0.25">
      <c r="A375"/>
    </row>
    <row r="376" spans="1:1" x14ac:dyDescent="0.25">
      <c r="A376"/>
    </row>
    <row r="377" spans="1:1" x14ac:dyDescent="0.25">
      <c r="A377"/>
    </row>
    <row r="378" spans="1:1" x14ac:dyDescent="0.25">
      <c r="A378"/>
    </row>
    <row r="379" spans="1:1" x14ac:dyDescent="0.25">
      <c r="A379"/>
    </row>
    <row r="380" spans="1:1" x14ac:dyDescent="0.25">
      <c r="A380"/>
    </row>
    <row r="381" spans="1:1" x14ac:dyDescent="0.25">
      <c r="A381"/>
    </row>
    <row r="382" spans="1:1" x14ac:dyDescent="0.25">
      <c r="A382"/>
    </row>
    <row r="383" spans="1:1" x14ac:dyDescent="0.25">
      <c r="A383"/>
    </row>
    <row r="384" spans="1:1" x14ac:dyDescent="0.25">
      <c r="A384"/>
    </row>
    <row r="385" spans="1:1" x14ac:dyDescent="0.25">
      <c r="A385"/>
    </row>
    <row r="386" spans="1:1" x14ac:dyDescent="0.25">
      <c r="A386"/>
    </row>
    <row r="387" spans="1:1" x14ac:dyDescent="0.25">
      <c r="A387"/>
    </row>
    <row r="388" spans="1:1" x14ac:dyDescent="0.25">
      <c r="A388"/>
    </row>
    <row r="389" spans="1:1" x14ac:dyDescent="0.25">
      <c r="A389"/>
    </row>
    <row r="390" spans="1:1" x14ac:dyDescent="0.25">
      <c r="A390"/>
    </row>
    <row r="391" spans="1:1" x14ac:dyDescent="0.25">
      <c r="A391"/>
    </row>
    <row r="392" spans="1:1" x14ac:dyDescent="0.25">
      <c r="A392"/>
    </row>
    <row r="393" spans="1:1" x14ac:dyDescent="0.25">
      <c r="A393"/>
    </row>
    <row r="394" spans="1:1" x14ac:dyDescent="0.25">
      <c r="A394"/>
    </row>
    <row r="395" spans="1:1" x14ac:dyDescent="0.25">
      <c r="A395"/>
    </row>
    <row r="396" spans="1:1" x14ac:dyDescent="0.25">
      <c r="A396"/>
    </row>
    <row r="397" spans="1:1" x14ac:dyDescent="0.25">
      <c r="A397"/>
    </row>
    <row r="398" spans="1:1" x14ac:dyDescent="0.25">
      <c r="A398"/>
    </row>
    <row r="399" spans="1:1" x14ac:dyDescent="0.25">
      <c r="A399"/>
    </row>
    <row r="400" spans="1:1" x14ac:dyDescent="0.25">
      <c r="A400"/>
    </row>
    <row r="401" spans="1:1" x14ac:dyDescent="0.25">
      <c r="A401"/>
    </row>
    <row r="402" spans="1:1" x14ac:dyDescent="0.25">
      <c r="A402"/>
    </row>
    <row r="403" spans="1:1" x14ac:dyDescent="0.25">
      <c r="A403"/>
    </row>
    <row r="404" spans="1:1" x14ac:dyDescent="0.25">
      <c r="A404"/>
    </row>
    <row r="405" spans="1:1" x14ac:dyDescent="0.25">
      <c r="A405"/>
    </row>
    <row r="406" spans="1:1" x14ac:dyDescent="0.25">
      <c r="A406"/>
    </row>
    <row r="407" spans="1:1" x14ac:dyDescent="0.25">
      <c r="A407"/>
    </row>
    <row r="408" spans="1:1" x14ac:dyDescent="0.25">
      <c r="A408"/>
    </row>
    <row r="409" spans="1:1" x14ac:dyDescent="0.25">
      <c r="A409"/>
    </row>
    <row r="410" spans="1:1" x14ac:dyDescent="0.25">
      <c r="A410"/>
    </row>
    <row r="411" spans="1:1" x14ac:dyDescent="0.25">
      <c r="A411"/>
    </row>
    <row r="412" spans="1:1" x14ac:dyDescent="0.25">
      <c r="A412"/>
    </row>
    <row r="413" spans="1:1" x14ac:dyDescent="0.25">
      <c r="A413"/>
    </row>
    <row r="414" spans="1:1" x14ac:dyDescent="0.25">
      <c r="A414"/>
    </row>
    <row r="415" spans="1:1" x14ac:dyDescent="0.25">
      <c r="A415"/>
    </row>
    <row r="416" spans="1:1" x14ac:dyDescent="0.25">
      <c r="A416"/>
    </row>
    <row r="417" spans="1:1" x14ac:dyDescent="0.25">
      <c r="A417"/>
    </row>
    <row r="418" spans="1:1" x14ac:dyDescent="0.25">
      <c r="A418"/>
    </row>
    <row r="419" spans="1:1" x14ac:dyDescent="0.25">
      <c r="A419"/>
    </row>
    <row r="420" spans="1:1" x14ac:dyDescent="0.25">
      <c r="A420"/>
    </row>
    <row r="421" spans="1:1" x14ac:dyDescent="0.25">
      <c r="A421"/>
    </row>
    <row r="422" spans="1:1" x14ac:dyDescent="0.25">
      <c r="A422"/>
    </row>
    <row r="423" spans="1:1" x14ac:dyDescent="0.25">
      <c r="A423"/>
    </row>
    <row r="424" spans="1:1" x14ac:dyDescent="0.25">
      <c r="A424"/>
    </row>
    <row r="425" spans="1:1" x14ac:dyDescent="0.25">
      <c r="A425"/>
    </row>
    <row r="426" spans="1:1" x14ac:dyDescent="0.25">
      <c r="A426"/>
    </row>
    <row r="427" spans="1:1" x14ac:dyDescent="0.25">
      <c r="A427"/>
    </row>
    <row r="428" spans="1:1" x14ac:dyDescent="0.25">
      <c r="A428"/>
    </row>
    <row r="429" spans="1:1" x14ac:dyDescent="0.25">
      <c r="A429"/>
    </row>
    <row r="430" spans="1:1" x14ac:dyDescent="0.25">
      <c r="A430"/>
    </row>
    <row r="431" spans="1:1" x14ac:dyDescent="0.25">
      <c r="A431"/>
    </row>
    <row r="432" spans="1:1" x14ac:dyDescent="0.25">
      <c r="A432"/>
    </row>
    <row r="433" spans="1:1" x14ac:dyDescent="0.25">
      <c r="A433"/>
    </row>
    <row r="434" spans="1:1" x14ac:dyDescent="0.25">
      <c r="A434"/>
    </row>
    <row r="435" spans="1:1" x14ac:dyDescent="0.25">
      <c r="A435"/>
    </row>
    <row r="436" spans="1:1" x14ac:dyDescent="0.25">
      <c r="A436"/>
    </row>
    <row r="437" spans="1:1" x14ac:dyDescent="0.25">
      <c r="A437"/>
    </row>
    <row r="438" spans="1:1" x14ac:dyDescent="0.25">
      <c r="A438"/>
    </row>
    <row r="439" spans="1:1" x14ac:dyDescent="0.25">
      <c r="A439"/>
    </row>
    <row r="440" spans="1:1" x14ac:dyDescent="0.25">
      <c r="A440"/>
    </row>
    <row r="441" spans="1:1" x14ac:dyDescent="0.25">
      <c r="A441"/>
    </row>
    <row r="442" spans="1:1" x14ac:dyDescent="0.25">
      <c r="A442"/>
    </row>
    <row r="443" spans="1:1" x14ac:dyDescent="0.25">
      <c r="A443"/>
    </row>
    <row r="444" spans="1:1" x14ac:dyDescent="0.25">
      <c r="A444"/>
    </row>
    <row r="445" spans="1:1" x14ac:dyDescent="0.25">
      <c r="A445"/>
    </row>
    <row r="446" spans="1:1" x14ac:dyDescent="0.25">
      <c r="A446"/>
    </row>
    <row r="447" spans="1:1" x14ac:dyDescent="0.25">
      <c r="A447"/>
    </row>
    <row r="448" spans="1:1" x14ac:dyDescent="0.25">
      <c r="A448"/>
    </row>
    <row r="449" spans="1:1" x14ac:dyDescent="0.25">
      <c r="A449"/>
    </row>
    <row r="450" spans="1:1" x14ac:dyDescent="0.25">
      <c r="A450"/>
    </row>
    <row r="451" spans="1:1" x14ac:dyDescent="0.25">
      <c r="A451"/>
    </row>
    <row r="452" spans="1:1" x14ac:dyDescent="0.25">
      <c r="A452"/>
    </row>
    <row r="453" spans="1:1" x14ac:dyDescent="0.25">
      <c r="A453"/>
    </row>
    <row r="454" spans="1:1" x14ac:dyDescent="0.25">
      <c r="A454"/>
    </row>
    <row r="455" spans="1:1" x14ac:dyDescent="0.25">
      <c r="A455"/>
    </row>
    <row r="456" spans="1:1" x14ac:dyDescent="0.25">
      <c r="A456"/>
    </row>
    <row r="457" spans="1:1" x14ac:dyDescent="0.25">
      <c r="A457"/>
    </row>
    <row r="458" spans="1:1" x14ac:dyDescent="0.25">
      <c r="A458"/>
    </row>
    <row r="459" spans="1:1" x14ac:dyDescent="0.25">
      <c r="A459"/>
    </row>
    <row r="460" spans="1:1" x14ac:dyDescent="0.25">
      <c r="A460"/>
    </row>
    <row r="461" spans="1:1" x14ac:dyDescent="0.25">
      <c r="A461"/>
    </row>
    <row r="462" spans="1:1" x14ac:dyDescent="0.25">
      <c r="A462"/>
    </row>
    <row r="463" spans="1:1" x14ac:dyDescent="0.25">
      <c r="A463"/>
    </row>
    <row r="464" spans="1:1" x14ac:dyDescent="0.25">
      <c r="A464"/>
    </row>
    <row r="465" spans="1:1" x14ac:dyDescent="0.25">
      <c r="A465"/>
    </row>
    <row r="466" spans="1:1" x14ac:dyDescent="0.25">
      <c r="A466"/>
    </row>
    <row r="467" spans="1:1" x14ac:dyDescent="0.25">
      <c r="A467"/>
    </row>
    <row r="468" spans="1:1" x14ac:dyDescent="0.25">
      <c r="A468"/>
    </row>
    <row r="469" spans="1:1" x14ac:dyDescent="0.25">
      <c r="A469"/>
    </row>
    <row r="470" spans="1:1" x14ac:dyDescent="0.25">
      <c r="A470"/>
    </row>
    <row r="471" spans="1:1" x14ac:dyDescent="0.25">
      <c r="A471"/>
    </row>
    <row r="472" spans="1:1" x14ac:dyDescent="0.25">
      <c r="A472"/>
    </row>
    <row r="473" spans="1:1" x14ac:dyDescent="0.25">
      <c r="A473"/>
    </row>
    <row r="474" spans="1:1" x14ac:dyDescent="0.25">
      <c r="A474"/>
    </row>
    <row r="475" spans="1:1" x14ac:dyDescent="0.25">
      <c r="A475"/>
    </row>
    <row r="476" spans="1:1" x14ac:dyDescent="0.25">
      <c r="A476"/>
    </row>
    <row r="477" spans="1:1" x14ac:dyDescent="0.25">
      <c r="A477"/>
    </row>
    <row r="478" spans="1:1" x14ac:dyDescent="0.25">
      <c r="A478"/>
    </row>
    <row r="479" spans="1:1" x14ac:dyDescent="0.25">
      <c r="A479"/>
    </row>
    <row r="480" spans="1:1" x14ac:dyDescent="0.25">
      <c r="A480"/>
    </row>
    <row r="481" spans="1:1" x14ac:dyDescent="0.25">
      <c r="A481"/>
    </row>
    <row r="482" spans="1:1" x14ac:dyDescent="0.25">
      <c r="A482"/>
    </row>
    <row r="483" spans="1:1" x14ac:dyDescent="0.25">
      <c r="A483"/>
    </row>
    <row r="484" spans="1:1" x14ac:dyDescent="0.25">
      <c r="A484"/>
    </row>
    <row r="485" spans="1:1" x14ac:dyDescent="0.25">
      <c r="A485"/>
    </row>
    <row r="486" spans="1:1" x14ac:dyDescent="0.25">
      <c r="A486"/>
    </row>
    <row r="487" spans="1:1" x14ac:dyDescent="0.25">
      <c r="A487"/>
    </row>
    <row r="488" spans="1:1" x14ac:dyDescent="0.25">
      <c r="A488"/>
    </row>
    <row r="489" spans="1:1" x14ac:dyDescent="0.25">
      <c r="A489"/>
    </row>
    <row r="490" spans="1:1" x14ac:dyDescent="0.25">
      <c r="A490"/>
    </row>
    <row r="491" spans="1:1" x14ac:dyDescent="0.25">
      <c r="A491"/>
    </row>
    <row r="492" spans="1:1" x14ac:dyDescent="0.25">
      <c r="A492"/>
    </row>
    <row r="493" spans="1:1" x14ac:dyDescent="0.25">
      <c r="A493"/>
    </row>
    <row r="494" spans="1:1" x14ac:dyDescent="0.25">
      <c r="A494"/>
    </row>
    <row r="495" spans="1:1" x14ac:dyDescent="0.25">
      <c r="A495"/>
    </row>
    <row r="496" spans="1:1" x14ac:dyDescent="0.25">
      <c r="A496"/>
    </row>
    <row r="497" spans="1:1" x14ac:dyDescent="0.25">
      <c r="A497"/>
    </row>
    <row r="498" spans="1:1" x14ac:dyDescent="0.25">
      <c r="A498"/>
    </row>
    <row r="499" spans="1:1" x14ac:dyDescent="0.25">
      <c r="A499"/>
    </row>
    <row r="500" spans="1:1" x14ac:dyDescent="0.25">
      <c r="A500"/>
    </row>
    <row r="501" spans="1:1" x14ac:dyDescent="0.25">
      <c r="A501"/>
    </row>
    <row r="502" spans="1:1" x14ac:dyDescent="0.25">
      <c r="A502"/>
    </row>
    <row r="503" spans="1:1" x14ac:dyDescent="0.25">
      <c r="A503"/>
    </row>
    <row r="504" spans="1:1" x14ac:dyDescent="0.25">
      <c r="A504"/>
    </row>
    <row r="505" spans="1:1" x14ac:dyDescent="0.25">
      <c r="A505"/>
    </row>
    <row r="506" spans="1:1" x14ac:dyDescent="0.25">
      <c r="A506"/>
    </row>
    <row r="507" spans="1:1" x14ac:dyDescent="0.25">
      <c r="A507"/>
    </row>
    <row r="508" spans="1:1" x14ac:dyDescent="0.25">
      <c r="A508"/>
    </row>
    <row r="509" spans="1:1" x14ac:dyDescent="0.25">
      <c r="A509"/>
    </row>
    <row r="510" spans="1:1" x14ac:dyDescent="0.25">
      <c r="A510"/>
    </row>
    <row r="511" spans="1:1" x14ac:dyDescent="0.25">
      <c r="A511"/>
    </row>
    <row r="512" spans="1:1" x14ac:dyDescent="0.25">
      <c r="A512"/>
    </row>
    <row r="513" spans="1:1" x14ac:dyDescent="0.25">
      <c r="A513"/>
    </row>
    <row r="514" spans="1:1" x14ac:dyDescent="0.25">
      <c r="A514"/>
    </row>
    <row r="515" spans="1:1" x14ac:dyDescent="0.25">
      <c r="A515"/>
    </row>
    <row r="516" spans="1:1" x14ac:dyDescent="0.25">
      <c r="A516"/>
    </row>
    <row r="517" spans="1:1" x14ac:dyDescent="0.25">
      <c r="A517"/>
    </row>
    <row r="518" spans="1:1" x14ac:dyDescent="0.25">
      <c r="A518"/>
    </row>
    <row r="519" spans="1:1" x14ac:dyDescent="0.25">
      <c r="A519"/>
    </row>
    <row r="520" spans="1:1" x14ac:dyDescent="0.25">
      <c r="A520"/>
    </row>
    <row r="521" spans="1:1" x14ac:dyDescent="0.25">
      <c r="A521"/>
    </row>
    <row r="522" spans="1:1" x14ac:dyDescent="0.25">
      <c r="A522"/>
    </row>
    <row r="523" spans="1:1" x14ac:dyDescent="0.25">
      <c r="A523"/>
    </row>
    <row r="524" spans="1:1" x14ac:dyDescent="0.25">
      <c r="A524"/>
    </row>
    <row r="525" spans="1:1" x14ac:dyDescent="0.25">
      <c r="A525"/>
    </row>
    <row r="526" spans="1:1" x14ac:dyDescent="0.25">
      <c r="A526"/>
    </row>
    <row r="527" spans="1:1" x14ac:dyDescent="0.25">
      <c r="A527"/>
    </row>
    <row r="528" spans="1:1" x14ac:dyDescent="0.25">
      <c r="A528"/>
    </row>
    <row r="529" spans="1:1" x14ac:dyDescent="0.25">
      <c r="A529"/>
    </row>
    <row r="530" spans="1:1" x14ac:dyDescent="0.25">
      <c r="A530"/>
    </row>
    <row r="531" spans="1:1" x14ac:dyDescent="0.25">
      <c r="A531"/>
    </row>
    <row r="532" spans="1:1" x14ac:dyDescent="0.25">
      <c r="A532"/>
    </row>
    <row r="533" spans="1:1" x14ac:dyDescent="0.25">
      <c r="A533"/>
    </row>
    <row r="534" spans="1:1" x14ac:dyDescent="0.25">
      <c r="A534"/>
    </row>
    <row r="535" spans="1:1" x14ac:dyDescent="0.25">
      <c r="A535"/>
    </row>
    <row r="536" spans="1:1" x14ac:dyDescent="0.25">
      <c r="A536"/>
    </row>
    <row r="537" spans="1:1" x14ac:dyDescent="0.25">
      <c r="A537"/>
    </row>
    <row r="538" spans="1:1" x14ac:dyDescent="0.25">
      <c r="A538"/>
    </row>
    <row r="539" spans="1:1" x14ac:dyDescent="0.25">
      <c r="A539"/>
    </row>
    <row r="540" spans="1:1" x14ac:dyDescent="0.25">
      <c r="A540"/>
    </row>
    <row r="541" spans="1:1" x14ac:dyDescent="0.25">
      <c r="A541"/>
    </row>
    <row r="542" spans="1:1" x14ac:dyDescent="0.25">
      <c r="A542"/>
    </row>
    <row r="543" spans="1:1" x14ac:dyDescent="0.25">
      <c r="A543"/>
    </row>
    <row r="544" spans="1:1" x14ac:dyDescent="0.25">
      <c r="A544"/>
    </row>
    <row r="545" spans="1:1" x14ac:dyDescent="0.25">
      <c r="A545"/>
    </row>
    <row r="546" spans="1:1" x14ac:dyDescent="0.25">
      <c r="A546"/>
    </row>
    <row r="547" spans="1:1" x14ac:dyDescent="0.25">
      <c r="A547"/>
    </row>
    <row r="548" spans="1:1" x14ac:dyDescent="0.25">
      <c r="A548"/>
    </row>
    <row r="549" spans="1:1" x14ac:dyDescent="0.25">
      <c r="A549"/>
    </row>
    <row r="550" spans="1:1" x14ac:dyDescent="0.25">
      <c r="A550"/>
    </row>
    <row r="551" spans="1:1" x14ac:dyDescent="0.25">
      <c r="A551"/>
    </row>
    <row r="552" spans="1:1" x14ac:dyDescent="0.25">
      <c r="A552"/>
    </row>
    <row r="553" spans="1:1" x14ac:dyDescent="0.25">
      <c r="A553"/>
    </row>
    <row r="554" spans="1:1" x14ac:dyDescent="0.25">
      <c r="A554"/>
    </row>
    <row r="555" spans="1:1" x14ac:dyDescent="0.25">
      <c r="A555"/>
    </row>
    <row r="556" spans="1:1" x14ac:dyDescent="0.25">
      <c r="A556"/>
    </row>
    <row r="557" spans="1:1" x14ac:dyDescent="0.25">
      <c r="A557"/>
    </row>
    <row r="558" spans="1:1" x14ac:dyDescent="0.25">
      <c r="A558"/>
    </row>
    <row r="559" spans="1:1" x14ac:dyDescent="0.25">
      <c r="A559"/>
    </row>
    <row r="560" spans="1:1" x14ac:dyDescent="0.25">
      <c r="A560"/>
    </row>
    <row r="561" spans="1:1" x14ac:dyDescent="0.25">
      <c r="A561"/>
    </row>
    <row r="562" spans="1:1" x14ac:dyDescent="0.25">
      <c r="A562"/>
    </row>
    <row r="563" spans="1:1" x14ac:dyDescent="0.25">
      <c r="A563"/>
    </row>
    <row r="564" spans="1:1" x14ac:dyDescent="0.25">
      <c r="A564"/>
    </row>
    <row r="565" spans="1:1" x14ac:dyDescent="0.25">
      <c r="A565"/>
    </row>
    <row r="566" spans="1:1" x14ac:dyDescent="0.25">
      <c r="A566"/>
    </row>
    <row r="567" spans="1:1" x14ac:dyDescent="0.25">
      <c r="A567"/>
    </row>
    <row r="568" spans="1:1" x14ac:dyDescent="0.25">
      <c r="A568"/>
    </row>
    <row r="569" spans="1:1" x14ac:dyDescent="0.25">
      <c r="A569"/>
    </row>
    <row r="570" spans="1:1" x14ac:dyDescent="0.25">
      <c r="A570"/>
    </row>
    <row r="571" spans="1:1" x14ac:dyDescent="0.25">
      <c r="A571"/>
    </row>
    <row r="572" spans="1:1" x14ac:dyDescent="0.25">
      <c r="A572"/>
    </row>
    <row r="573" spans="1:1" x14ac:dyDescent="0.25">
      <c r="A573"/>
    </row>
    <row r="574" spans="1:1" x14ac:dyDescent="0.25">
      <c r="A574"/>
    </row>
    <row r="575" spans="1:1" x14ac:dyDescent="0.25">
      <c r="A575"/>
    </row>
    <row r="576" spans="1:1" x14ac:dyDescent="0.25">
      <c r="A576"/>
    </row>
    <row r="577" spans="1:1" x14ac:dyDescent="0.25">
      <c r="A577"/>
    </row>
    <row r="578" spans="1:1" x14ac:dyDescent="0.25">
      <c r="A578"/>
    </row>
    <row r="579" spans="1:1" x14ac:dyDescent="0.25">
      <c r="A579"/>
    </row>
    <row r="580" spans="1:1" x14ac:dyDescent="0.25">
      <c r="A580"/>
    </row>
    <row r="581" spans="1:1" x14ac:dyDescent="0.25">
      <c r="A581"/>
    </row>
    <row r="582" spans="1:1" x14ac:dyDescent="0.25">
      <c r="A582"/>
    </row>
    <row r="583" spans="1:1" x14ac:dyDescent="0.25">
      <c r="A583"/>
    </row>
    <row r="584" spans="1:1" x14ac:dyDescent="0.25">
      <c r="A584"/>
    </row>
    <row r="585" spans="1:1" x14ac:dyDescent="0.25">
      <c r="A585"/>
    </row>
    <row r="586" spans="1:1" x14ac:dyDescent="0.25">
      <c r="A586"/>
    </row>
    <row r="587" spans="1:1" x14ac:dyDescent="0.25">
      <c r="A587"/>
    </row>
    <row r="588" spans="1:1" x14ac:dyDescent="0.25">
      <c r="A588"/>
    </row>
    <row r="589" spans="1:1" x14ac:dyDescent="0.25">
      <c r="A589"/>
    </row>
    <row r="590" spans="1:1" x14ac:dyDescent="0.25">
      <c r="A590"/>
    </row>
    <row r="591" spans="1:1" x14ac:dyDescent="0.25">
      <c r="A591"/>
    </row>
    <row r="592" spans="1:1" x14ac:dyDescent="0.25">
      <c r="A592"/>
    </row>
    <row r="593" spans="1:1" x14ac:dyDescent="0.25">
      <c r="A593"/>
    </row>
    <row r="594" spans="1:1" x14ac:dyDescent="0.25">
      <c r="A594"/>
    </row>
    <row r="595" spans="1:1" x14ac:dyDescent="0.25">
      <c r="A595"/>
    </row>
    <row r="596" spans="1:1" x14ac:dyDescent="0.25">
      <c r="A596"/>
    </row>
    <row r="597" spans="1:1" x14ac:dyDescent="0.25">
      <c r="A597"/>
    </row>
    <row r="598" spans="1:1" x14ac:dyDescent="0.25">
      <c r="A598"/>
    </row>
    <row r="599" spans="1:1" x14ac:dyDescent="0.25">
      <c r="A599"/>
    </row>
    <row r="600" spans="1:1" x14ac:dyDescent="0.25">
      <c r="A600"/>
    </row>
    <row r="601" spans="1:1" x14ac:dyDescent="0.25">
      <c r="A601"/>
    </row>
    <row r="602" spans="1:1" x14ac:dyDescent="0.25">
      <c r="A602"/>
    </row>
    <row r="603" spans="1:1" x14ac:dyDescent="0.25">
      <c r="A603"/>
    </row>
    <row r="604" spans="1:1" x14ac:dyDescent="0.25">
      <c r="A604"/>
    </row>
    <row r="605" spans="1:1" x14ac:dyDescent="0.25">
      <c r="A605"/>
    </row>
  </sheetData>
  <sortState ref="AD28:AD52">
    <sortCondition ref="AD28"/>
  </sortState>
  <conditionalFormatting sqref="A77:D77 E77:E78 J77:N78">
    <cfRule type="cellIs" dxfId="34" priority="33" operator="equal">
      <formula>"F"</formula>
    </cfRule>
    <cfRule type="cellIs" dxfId="33" priority="34" operator="equal">
      <formula>"E"</formula>
    </cfRule>
    <cfRule type="cellIs" dxfId="32" priority="35" operator="equal">
      <formula>"D"</formula>
    </cfRule>
    <cfRule type="cellIs" dxfId="31" priority="36" operator="equal">
      <formula>"C"</formula>
    </cfRule>
    <cfRule type="cellIs" dxfId="30" priority="37" operator="equal">
      <formula>"B"</formula>
    </cfRule>
    <cfRule type="cellIs" dxfId="29" priority="38" operator="equal">
      <formula>"A"</formula>
    </cfRule>
  </conditionalFormatting>
  <conditionalFormatting sqref="A78:D78">
    <cfRule type="cellIs" dxfId="28" priority="27" operator="equal">
      <formula>"F"</formula>
    </cfRule>
    <cfRule type="cellIs" dxfId="27" priority="28" operator="equal">
      <formula>"E"</formula>
    </cfRule>
    <cfRule type="cellIs" dxfId="26" priority="29" operator="equal">
      <formula>"D"</formula>
    </cfRule>
    <cfRule type="cellIs" dxfId="25" priority="30" operator="equal">
      <formula>"C"</formula>
    </cfRule>
    <cfRule type="cellIs" dxfId="24" priority="31" operator="equal">
      <formula>"B"</formula>
    </cfRule>
    <cfRule type="cellIs" dxfId="23" priority="32" operator="equal">
      <formula>"A"</formula>
    </cfRule>
  </conditionalFormatting>
  <conditionalFormatting sqref="U2:AB8">
    <cfRule type="cellIs" dxfId="22" priority="26" operator="greaterThan">
      <formula>$R$2</formula>
    </cfRule>
  </conditionalFormatting>
  <conditionalFormatting sqref="AQ2:AQ24">
    <cfRule type="cellIs" dxfId="20" priority="18" operator="greaterThan">
      <formula>$R$2</formula>
    </cfRule>
  </conditionalFormatting>
  <conditionalFormatting sqref="F77:G77 H77:H78">
    <cfRule type="cellIs" dxfId="19" priority="12" operator="equal">
      <formula>"F"</formula>
    </cfRule>
    <cfRule type="cellIs" dxfId="18" priority="13" operator="equal">
      <formula>"E"</formula>
    </cfRule>
    <cfRule type="cellIs" dxfId="17" priority="14" operator="equal">
      <formula>"D"</formula>
    </cfRule>
    <cfRule type="cellIs" dxfId="16" priority="15" operator="equal">
      <formula>"C"</formula>
    </cfRule>
    <cfRule type="cellIs" dxfId="15" priority="16" operator="equal">
      <formula>"B"</formula>
    </cfRule>
    <cfRule type="cellIs" dxfId="14" priority="17" operator="equal">
      <formula>"A"</formula>
    </cfRule>
  </conditionalFormatting>
  <conditionalFormatting sqref="F78:G78">
    <cfRule type="cellIs" dxfId="13" priority="6" operator="equal">
      <formula>"F"</formula>
    </cfRule>
    <cfRule type="cellIs" dxfId="12" priority="7" operator="equal">
      <formula>"E"</formula>
    </cfRule>
    <cfRule type="cellIs" dxfId="11" priority="8" operator="equal">
      <formula>"D"</formula>
    </cfRule>
    <cfRule type="cellIs" dxfId="10" priority="9" operator="equal">
      <formula>"C"</formula>
    </cfRule>
    <cfRule type="cellIs" dxfId="9" priority="10" operator="equal">
      <formula>"B"</formula>
    </cfRule>
    <cfRule type="cellIs" dxfId="8" priority="11" operator="equal">
      <formula>"A"</formula>
    </cfRule>
  </conditionalFormatting>
  <conditionalFormatting sqref="AN2:AP24">
    <cfRule type="cellIs" dxfId="7" priority="5" operator="greaterThan">
      <formula>$R$2</formula>
    </cfRule>
  </conditionalFormatting>
  <conditionalFormatting sqref="AJ2:AM24">
    <cfRule type="cellIs" dxfId="6" priority="4" operator="greaterThan">
      <formula>$R$2</formula>
    </cfRule>
  </conditionalFormatting>
  <conditionalFormatting sqref="AQ1">
    <cfRule type="cellIs" dxfId="5" priority="3" operator="greaterThan">
      <formula>$R$2</formula>
    </cfRule>
  </conditionalFormatting>
  <conditionalFormatting sqref="AN25:AP26">
    <cfRule type="cellIs" dxfId="3" priority="2" operator="greaterThan">
      <formula>$R$2</formula>
    </cfRule>
  </conditionalFormatting>
  <conditionalFormatting sqref="AJ25:AM26">
    <cfRule type="cellIs" dxfId="1" priority="1" operator="greaterThan">
      <formula>$R$2</formula>
    </cfRule>
  </conditionalFormatting>
  <pageMargins left="0.7" right="0.7" top="0.75" bottom="0.75" header="0.3" footer="0.3"/>
  <ignoredErrors>
    <ignoredError sqref="U2:U5 U7:U8 U6 V2:AB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26"/>
  <sheetViews>
    <sheetView tabSelected="1" topLeftCell="J1" zoomScaleNormal="100" workbookViewId="0">
      <selection activeCell="L3" sqref="L3:AO5"/>
    </sheetView>
  </sheetViews>
  <sheetFormatPr defaultRowHeight="12" x14ac:dyDescent="0.2"/>
  <cols>
    <col min="1" max="1" width="10.5703125" style="32" bestFit="1" customWidth="1"/>
    <col min="2" max="5" width="10.5703125" style="32" customWidth="1"/>
    <col min="6" max="10" width="9.140625" style="32"/>
    <col min="11" max="11" width="11.42578125" style="32" bestFit="1" customWidth="1"/>
    <col min="12" max="41" width="5.5703125" style="32" customWidth="1"/>
    <col min="42" max="16384" width="9.140625" style="32"/>
  </cols>
  <sheetData>
    <row r="1" spans="1:41" x14ac:dyDescent="0.2">
      <c r="B1" s="33"/>
      <c r="C1" s="33"/>
      <c r="D1" s="33"/>
      <c r="E1" s="33"/>
      <c r="F1" s="34" t="s">
        <v>70</v>
      </c>
      <c r="G1" s="34" t="s">
        <v>71</v>
      </c>
      <c r="H1" s="34" t="s">
        <v>72</v>
      </c>
      <c r="K1" s="34" t="s">
        <v>73</v>
      </c>
      <c r="L1" s="35">
        <v>1</v>
      </c>
      <c r="M1" s="35">
        <v>2</v>
      </c>
      <c r="N1" s="35">
        <v>3</v>
      </c>
      <c r="O1" s="35">
        <v>4</v>
      </c>
      <c r="P1" s="35">
        <v>5</v>
      </c>
      <c r="Q1" s="35">
        <v>6</v>
      </c>
      <c r="R1" s="35">
        <v>7</v>
      </c>
      <c r="S1" s="35">
        <v>8</v>
      </c>
      <c r="T1" s="35">
        <v>9</v>
      </c>
      <c r="U1" s="35">
        <v>10</v>
      </c>
      <c r="V1" s="35">
        <v>11</v>
      </c>
      <c r="W1" s="35">
        <v>12</v>
      </c>
      <c r="X1" s="35">
        <v>13</v>
      </c>
      <c r="Y1" s="35">
        <v>14</v>
      </c>
      <c r="Z1" s="35">
        <v>15</v>
      </c>
      <c r="AA1" s="35">
        <v>16</v>
      </c>
      <c r="AB1" s="35">
        <v>17</v>
      </c>
      <c r="AC1" s="35">
        <v>18</v>
      </c>
      <c r="AD1" s="35">
        <v>19</v>
      </c>
      <c r="AE1" s="35">
        <v>20</v>
      </c>
      <c r="AF1" s="35">
        <v>21</v>
      </c>
      <c r="AG1" s="35">
        <v>22</v>
      </c>
      <c r="AH1" s="35">
        <v>23</v>
      </c>
      <c r="AI1" s="35">
        <v>24</v>
      </c>
      <c r="AJ1" s="35">
        <v>25</v>
      </c>
      <c r="AK1" s="35">
        <v>26</v>
      </c>
      <c r="AL1" s="35">
        <v>27</v>
      </c>
      <c r="AM1" s="35">
        <v>28</v>
      </c>
      <c r="AN1" s="35">
        <v>29</v>
      </c>
      <c r="AO1" s="35">
        <v>30</v>
      </c>
    </row>
    <row r="2" spans="1:41" x14ac:dyDescent="0.2">
      <c r="B2" s="34" t="s">
        <v>74</v>
      </c>
      <c r="C2" s="34" t="s">
        <v>75</v>
      </c>
      <c r="D2" s="34" t="s">
        <v>76</v>
      </c>
      <c r="E2" s="34" t="s">
        <v>77</v>
      </c>
      <c r="F2" s="34" t="s">
        <v>78</v>
      </c>
      <c r="G2" s="34" t="s">
        <v>79</v>
      </c>
      <c r="H2" s="34" t="s">
        <v>80</v>
      </c>
      <c r="L2" s="35">
        <v>2014</v>
      </c>
      <c r="M2" s="35">
        <v>2015</v>
      </c>
      <c r="N2" s="35">
        <v>2016</v>
      </c>
      <c r="O2" s="35">
        <v>2017</v>
      </c>
      <c r="P2" s="35">
        <v>2018</v>
      </c>
      <c r="Q2" s="35">
        <v>2019</v>
      </c>
      <c r="R2" s="35">
        <v>2020</v>
      </c>
      <c r="S2" s="35">
        <v>2021</v>
      </c>
      <c r="T2" s="35">
        <v>2022</v>
      </c>
      <c r="U2" s="35">
        <v>2023</v>
      </c>
      <c r="V2" s="35">
        <v>2024</v>
      </c>
      <c r="W2" s="35">
        <v>2025</v>
      </c>
      <c r="X2" s="35">
        <v>2026</v>
      </c>
      <c r="Y2" s="35">
        <v>2027</v>
      </c>
      <c r="Z2" s="35">
        <v>2028</v>
      </c>
      <c r="AA2" s="35">
        <v>2029</v>
      </c>
      <c r="AB2" s="35">
        <v>2030</v>
      </c>
      <c r="AC2" s="35">
        <v>2031</v>
      </c>
      <c r="AD2" s="35">
        <v>2032</v>
      </c>
      <c r="AE2" s="35">
        <v>2033</v>
      </c>
      <c r="AF2" s="35">
        <v>2034</v>
      </c>
      <c r="AG2" s="35">
        <v>2035</v>
      </c>
      <c r="AH2" s="35">
        <v>2036</v>
      </c>
      <c r="AI2" s="35">
        <v>2037</v>
      </c>
      <c r="AJ2" s="35">
        <v>2038</v>
      </c>
      <c r="AK2" s="35">
        <v>2039</v>
      </c>
      <c r="AL2" s="35">
        <v>2040</v>
      </c>
      <c r="AM2" s="35">
        <v>2041</v>
      </c>
      <c r="AN2" s="35">
        <v>2042</v>
      </c>
      <c r="AO2" s="35">
        <v>2043</v>
      </c>
    </row>
    <row r="3" spans="1:41" x14ac:dyDescent="0.2">
      <c r="A3" s="36" t="s">
        <v>16</v>
      </c>
      <c r="B3" s="37">
        <f>INDEX('Cálculo Gatilho'!AR:AR,MATCH(Resumo!A3,'Cálculo Gatilho'!AS:AS,0))</f>
        <v>11</v>
      </c>
      <c r="C3" s="38">
        <f>INDEX('Cálculo Gatilho'!EI:EI,MATCH(Resumo!$A3,'Cálculo Gatilho'!$AS:$AS,0))</f>
        <v>0</v>
      </c>
      <c r="D3" s="38">
        <f>INDEX('Cálculo Gatilho'!EJ:EJ,MATCH(Resumo!$A3,'Cálculo Gatilho'!$AS:$AS,0))</f>
        <v>0</v>
      </c>
      <c r="E3" s="38">
        <f>INDEX('Cálculo Gatilho'!EK:EK,MATCH(Resumo!$A3,'Cálculo Gatilho'!$AS:$AS,0))</f>
        <v>0</v>
      </c>
      <c r="F3" s="39">
        <f>$B3*C3</f>
        <v>0</v>
      </c>
      <c r="G3" s="39">
        <f t="shared" ref="G3:H18" si="0">$B3*D3</f>
        <v>0</v>
      </c>
      <c r="H3" s="39">
        <f t="shared" si="0"/>
        <v>0</v>
      </c>
      <c r="K3" s="35" t="s">
        <v>70</v>
      </c>
      <c r="L3" s="40">
        <f>SUMPRODUCT('Cálculo Gatilho'!$AR$4:$AR$92,'Cálculo Gatilho'!AT4:AT92)</f>
        <v>0</v>
      </c>
      <c r="M3" s="40">
        <f>SUMPRODUCT('Cálculo Gatilho'!$AR$4:$AR$92,'Cálculo Gatilho'!AU4:AU92)</f>
        <v>0</v>
      </c>
      <c r="N3" s="40">
        <f>SUMPRODUCT('Cálculo Gatilho'!$AR$4:$AR$92,'Cálculo Gatilho'!AV4:AV92)</f>
        <v>0</v>
      </c>
      <c r="O3" s="40">
        <f>SUMPRODUCT('Cálculo Gatilho'!$AR$4:$AR$92,'Cálculo Gatilho'!AW4:AW92)</f>
        <v>0</v>
      </c>
      <c r="P3" s="40">
        <f>SUMPRODUCT('Cálculo Gatilho'!$AR$4:$AR$92,'Cálculo Gatilho'!AX4:AX92)</f>
        <v>0</v>
      </c>
      <c r="Q3" s="40">
        <f>SUMPRODUCT('Cálculo Gatilho'!$AR$4:$AR$92,'Cálculo Gatilho'!AY4:AY92)</f>
        <v>0</v>
      </c>
      <c r="R3" s="40">
        <f>SUMPRODUCT('Cálculo Gatilho'!$AR$4:$AR$92,'Cálculo Gatilho'!AZ4:AZ92)</f>
        <v>0</v>
      </c>
      <c r="S3" s="40">
        <f>SUMPRODUCT('Cálculo Gatilho'!$AR$4:$AR$92,'Cálculo Gatilho'!BA4:BA92)</f>
        <v>0</v>
      </c>
      <c r="T3" s="40">
        <f>SUMPRODUCT('Cálculo Gatilho'!$AR$4:$AR$92,'Cálculo Gatilho'!BB4:BB92)</f>
        <v>0</v>
      </c>
      <c r="U3" s="40">
        <f>SUMPRODUCT('Cálculo Gatilho'!$AR$4:$AR$92,'Cálculo Gatilho'!BC4:BC92)</f>
        <v>0</v>
      </c>
      <c r="V3" s="40">
        <f>SUMPRODUCT('Cálculo Gatilho'!$AR$4:$AR$92,'Cálculo Gatilho'!BD4:BD92)</f>
        <v>0</v>
      </c>
      <c r="W3" s="40">
        <f>SUMPRODUCT('Cálculo Gatilho'!$AR$4:$AR$92,'Cálculo Gatilho'!BE4:BE92)</f>
        <v>0</v>
      </c>
      <c r="X3" s="40">
        <f>SUMPRODUCT('Cálculo Gatilho'!$AR$4:$AR$92,'Cálculo Gatilho'!BF4:BF92)</f>
        <v>0</v>
      </c>
      <c r="Y3" s="40">
        <f>SUMPRODUCT('Cálculo Gatilho'!$AR$4:$AR$92,'Cálculo Gatilho'!BG4:BG92)</f>
        <v>0</v>
      </c>
      <c r="Z3" s="40">
        <f>SUMPRODUCT('Cálculo Gatilho'!$AR$4:$AR$92,'Cálculo Gatilho'!BH4:BH92)</f>
        <v>0</v>
      </c>
      <c r="AA3" s="40">
        <f>SUMPRODUCT('Cálculo Gatilho'!$AR$4:$AR$92,'Cálculo Gatilho'!BI4:BI92)</f>
        <v>0</v>
      </c>
      <c r="AB3" s="40">
        <f>SUMPRODUCT('Cálculo Gatilho'!$AR$4:$AR$92,'Cálculo Gatilho'!BJ4:BJ92)</f>
        <v>0</v>
      </c>
      <c r="AC3" s="40">
        <f>SUMPRODUCT('Cálculo Gatilho'!$AR$4:$AR$92,'Cálculo Gatilho'!BK4:BK92)</f>
        <v>0</v>
      </c>
      <c r="AD3" s="40">
        <f>SUMPRODUCT('Cálculo Gatilho'!$AR$4:$AR$92,'Cálculo Gatilho'!BL4:BL92)</f>
        <v>0</v>
      </c>
      <c r="AE3" s="40">
        <f>SUMPRODUCT('Cálculo Gatilho'!$AR$4:$AR$92,'Cálculo Gatilho'!BM4:BM92)</f>
        <v>0</v>
      </c>
      <c r="AF3" s="40">
        <f>SUMPRODUCT('Cálculo Gatilho'!$AR$4:$AR$92,'Cálculo Gatilho'!BN4:BN92)</f>
        <v>0</v>
      </c>
      <c r="AG3" s="40">
        <f>SUMPRODUCT('Cálculo Gatilho'!$AR$4:$AR$92,'Cálculo Gatilho'!BO4:BO92)</f>
        <v>0</v>
      </c>
      <c r="AH3" s="40">
        <f>SUMPRODUCT('Cálculo Gatilho'!$AR$4:$AR$92,'Cálculo Gatilho'!BP4:BP92)</f>
        <v>0</v>
      </c>
      <c r="AI3" s="40">
        <f>SUMPRODUCT('Cálculo Gatilho'!$AR$4:$AR$92,'Cálculo Gatilho'!BQ4:BQ92)</f>
        <v>0</v>
      </c>
      <c r="AJ3" s="40">
        <f>SUMPRODUCT('Cálculo Gatilho'!$AR$4:$AR$92,'Cálculo Gatilho'!BR4:BR92)</f>
        <v>0</v>
      </c>
      <c r="AK3" s="40">
        <f>SUMPRODUCT('Cálculo Gatilho'!$AR$4:$AR$92,'Cálculo Gatilho'!BS4:BS92)</f>
        <v>0</v>
      </c>
      <c r="AL3" s="40">
        <f>SUMPRODUCT('Cálculo Gatilho'!$AR$4:$AR$92,'Cálculo Gatilho'!BT4:BT92)</f>
        <v>0</v>
      </c>
      <c r="AM3" s="40">
        <f>SUMPRODUCT('Cálculo Gatilho'!$AR$4:$AR$92,'Cálculo Gatilho'!BU4:BU92)</f>
        <v>0</v>
      </c>
      <c r="AN3" s="40">
        <f>SUMPRODUCT('Cálculo Gatilho'!$AR$4:$AR$92,'Cálculo Gatilho'!BV4:BV92)</f>
        <v>0</v>
      </c>
      <c r="AO3" s="40">
        <f>SUMPRODUCT('Cálculo Gatilho'!$AR$4:$AR$92,'Cálculo Gatilho'!BW4:BW92)</f>
        <v>0</v>
      </c>
    </row>
    <row r="4" spans="1:41" x14ac:dyDescent="0.2">
      <c r="A4" s="36" t="s">
        <v>36</v>
      </c>
      <c r="B4" s="37">
        <f>INDEX('Cálculo Gatilho'!AR:AR,MATCH(Resumo!A4,'Cálculo Gatilho'!AS:AS,0))</f>
        <v>12.5</v>
      </c>
      <c r="C4" s="38">
        <f>INDEX('Cálculo Gatilho'!EI:EI,MATCH(Resumo!$A4,'Cálculo Gatilho'!$AS:$AS,0))</f>
        <v>0</v>
      </c>
      <c r="D4" s="38">
        <f>INDEX('Cálculo Gatilho'!EJ:EJ,MATCH(Resumo!$A4,'Cálculo Gatilho'!$AS:$AS,0))</f>
        <v>0</v>
      </c>
      <c r="E4" s="38">
        <f>INDEX('Cálculo Gatilho'!EK:EK,MATCH(Resumo!$A4,'Cálculo Gatilho'!$AS:$AS,0))</f>
        <v>0</v>
      </c>
      <c r="F4" s="39">
        <f t="shared" ref="F4:H24" si="1">$B4*C4</f>
        <v>0</v>
      </c>
      <c r="G4" s="39">
        <f t="shared" si="0"/>
        <v>0</v>
      </c>
      <c r="H4" s="39">
        <f t="shared" si="0"/>
        <v>0</v>
      </c>
      <c r="K4" s="35" t="s">
        <v>71</v>
      </c>
      <c r="L4" s="40">
        <f>SUMPRODUCT('Cálculo Gatilho'!$AR$4:$AR$92,'Cálculo Gatilho'!BY4:BY92)</f>
        <v>0</v>
      </c>
      <c r="M4" s="40">
        <f>SUMPRODUCT('Cálculo Gatilho'!$AR$4:$AR$92,'Cálculo Gatilho'!BZ4:BZ92)</f>
        <v>0</v>
      </c>
      <c r="N4" s="40">
        <f>SUMPRODUCT('Cálculo Gatilho'!$AR$4:$AR$92,'Cálculo Gatilho'!CA4:CA92)</f>
        <v>0</v>
      </c>
      <c r="O4" s="40">
        <f>SUMPRODUCT('Cálculo Gatilho'!$AR$4:$AR$92,'Cálculo Gatilho'!CB4:CB92)</f>
        <v>0</v>
      </c>
      <c r="P4" s="40">
        <f>SUMPRODUCT('Cálculo Gatilho'!$AR$4:$AR$92,'Cálculo Gatilho'!CC4:CC92)</f>
        <v>0</v>
      </c>
      <c r="Q4" s="40">
        <f>SUMPRODUCT('Cálculo Gatilho'!$AR$4:$AR$92,'Cálculo Gatilho'!CD4:CD92)</f>
        <v>0</v>
      </c>
      <c r="R4" s="40">
        <f>SUMPRODUCT('Cálculo Gatilho'!$AR$4:$AR$92,'Cálculo Gatilho'!CE4:CE92)</f>
        <v>0</v>
      </c>
      <c r="S4" s="40">
        <f>SUMPRODUCT('Cálculo Gatilho'!$AR$4:$AR$92,'Cálculo Gatilho'!CF4:CF92)</f>
        <v>0</v>
      </c>
      <c r="T4" s="40">
        <f>SUMPRODUCT('Cálculo Gatilho'!$AR$4:$AR$92,'Cálculo Gatilho'!CG4:CG92)</f>
        <v>0</v>
      </c>
      <c r="U4" s="40">
        <f>SUMPRODUCT('Cálculo Gatilho'!$AR$4:$AR$92,'Cálculo Gatilho'!CH4:CH92)</f>
        <v>0</v>
      </c>
      <c r="V4" s="40">
        <f>SUMPRODUCT('Cálculo Gatilho'!$AR$4:$AR$92,'Cálculo Gatilho'!CI4:CI92)</f>
        <v>0</v>
      </c>
      <c r="W4" s="40">
        <f>SUMPRODUCT('Cálculo Gatilho'!$AR$4:$AR$92,'Cálculo Gatilho'!CJ4:CJ92)</f>
        <v>0</v>
      </c>
      <c r="X4" s="40">
        <f>SUMPRODUCT('Cálculo Gatilho'!$AR$4:$AR$92,'Cálculo Gatilho'!CK4:CK92)</f>
        <v>0</v>
      </c>
      <c r="Y4" s="40">
        <f>SUMPRODUCT('Cálculo Gatilho'!$AR$4:$AR$92,'Cálculo Gatilho'!CL4:CL92)</f>
        <v>0</v>
      </c>
      <c r="Z4" s="40">
        <f>SUMPRODUCT('Cálculo Gatilho'!$AR$4:$AR$92,'Cálculo Gatilho'!CM4:CM92)</f>
        <v>0</v>
      </c>
      <c r="AA4" s="40">
        <f>SUMPRODUCT('Cálculo Gatilho'!$AR$4:$AR$92,'Cálculo Gatilho'!CN4:CN92)</f>
        <v>0</v>
      </c>
      <c r="AB4" s="40">
        <f>SUMPRODUCT('Cálculo Gatilho'!$AR$4:$AR$92,'Cálculo Gatilho'!CO4:CO92)</f>
        <v>0</v>
      </c>
      <c r="AC4" s="40">
        <f>SUMPRODUCT('Cálculo Gatilho'!$AR$4:$AR$92,'Cálculo Gatilho'!CP4:CP92)</f>
        <v>0</v>
      </c>
      <c r="AD4" s="40">
        <f>SUMPRODUCT('Cálculo Gatilho'!$AR$4:$AR$92,'Cálculo Gatilho'!CQ4:CQ92)</f>
        <v>0</v>
      </c>
      <c r="AE4" s="40">
        <f>SUMPRODUCT('Cálculo Gatilho'!$AR$4:$AR$92,'Cálculo Gatilho'!CR4:CR92)</f>
        <v>50.527513227513239</v>
      </c>
      <c r="AF4" s="40">
        <f>SUMPRODUCT('Cálculo Gatilho'!$AR$4:$AR$92,'Cálculo Gatilho'!CS4:CS92)</f>
        <v>25.700000000000003</v>
      </c>
      <c r="AG4" s="40">
        <f>SUMPRODUCT('Cálculo Gatilho'!$AR$4:$AR$92,'Cálculo Gatilho'!CT4:CT92)</f>
        <v>0</v>
      </c>
      <c r="AH4" s="40">
        <f>SUMPRODUCT('Cálculo Gatilho'!$AR$4:$AR$92,'Cálculo Gatilho'!CU4:CU92)</f>
        <v>0</v>
      </c>
      <c r="AI4" s="40">
        <f>SUMPRODUCT('Cálculo Gatilho'!$AR$4:$AR$92,'Cálculo Gatilho'!CV4:CV92)</f>
        <v>0</v>
      </c>
      <c r="AJ4" s="40">
        <f>SUMPRODUCT('Cálculo Gatilho'!$AR$4:$AR$92,'Cálculo Gatilho'!CW4:CW92)</f>
        <v>0</v>
      </c>
      <c r="AK4" s="40">
        <f>SUMPRODUCT('Cálculo Gatilho'!$AR$4:$AR$92,'Cálculo Gatilho'!CX4:CX92)</f>
        <v>0</v>
      </c>
      <c r="AL4" s="40">
        <f>SUMPRODUCT('Cálculo Gatilho'!$AR$4:$AR$92,'Cálculo Gatilho'!CY4:CY92)</f>
        <v>0</v>
      </c>
      <c r="AM4" s="40">
        <f>SUMPRODUCT('Cálculo Gatilho'!$AR$4:$AR$92,'Cálculo Gatilho'!CZ4:CZ92)</f>
        <v>0</v>
      </c>
      <c r="AN4" s="40">
        <f>SUMPRODUCT('Cálculo Gatilho'!$AR$4:$AR$92,'Cálculo Gatilho'!DA4:DA92)</f>
        <v>0</v>
      </c>
      <c r="AO4" s="40">
        <f>SUMPRODUCT('Cálculo Gatilho'!$AR$4:$AR$92,'Cálculo Gatilho'!DB4:DB92)</f>
        <v>0</v>
      </c>
    </row>
    <row r="5" spans="1:41" x14ac:dyDescent="0.2">
      <c r="A5" s="36" t="s">
        <v>49</v>
      </c>
      <c r="B5" s="37">
        <f>INDEX('Cálculo Gatilho'!AR:AR,MATCH(Resumo!A5,'Cálculo Gatilho'!AS:AS,0))</f>
        <v>6</v>
      </c>
      <c r="C5" s="38">
        <f>INDEX('Cálculo Gatilho'!EI:EI,MATCH(Resumo!$A5,'Cálculo Gatilho'!$AS:$AS,0))</f>
        <v>0</v>
      </c>
      <c r="D5" s="38">
        <f>INDEX('Cálculo Gatilho'!EJ:EJ,MATCH(Resumo!$A5,'Cálculo Gatilho'!$AS:$AS,0))</f>
        <v>0</v>
      </c>
      <c r="E5" s="38">
        <f>INDEX('Cálculo Gatilho'!EK:EK,MATCH(Resumo!$A5,'Cálculo Gatilho'!$AS:$AS,0))</f>
        <v>0</v>
      </c>
      <c r="F5" s="39">
        <f t="shared" si="1"/>
        <v>0</v>
      </c>
      <c r="G5" s="39">
        <f t="shared" si="0"/>
        <v>0</v>
      </c>
      <c r="H5" s="39">
        <f t="shared" si="0"/>
        <v>0</v>
      </c>
      <c r="K5" s="35" t="s">
        <v>72</v>
      </c>
      <c r="L5" s="40">
        <f>SUMPRODUCT('Cálculo Gatilho'!$AR$4:$AR$92,'Cálculo Gatilho'!DD4:DD92)</f>
        <v>0</v>
      </c>
      <c r="M5" s="40">
        <f>SUMPRODUCT('Cálculo Gatilho'!$AR$4:$AR$92,'Cálculo Gatilho'!DE4:DE92)</f>
        <v>0</v>
      </c>
      <c r="N5" s="40">
        <f>SUMPRODUCT('Cálculo Gatilho'!$AR$4:$AR$92,'Cálculo Gatilho'!DF4:DF92)</f>
        <v>0</v>
      </c>
      <c r="O5" s="40">
        <f>SUMPRODUCT('Cálculo Gatilho'!$AR$4:$AR$92,'Cálculo Gatilho'!DG4:DG92)</f>
        <v>0</v>
      </c>
      <c r="P5" s="40">
        <f>SUMPRODUCT('Cálculo Gatilho'!$AR$4:$AR$92,'Cálculo Gatilho'!DH4:DH92)</f>
        <v>0</v>
      </c>
      <c r="Q5" s="40">
        <f>SUMPRODUCT('Cálculo Gatilho'!$AR$4:$AR$92,'Cálculo Gatilho'!DI4:DI92)</f>
        <v>0</v>
      </c>
      <c r="R5" s="40">
        <f>SUMPRODUCT('Cálculo Gatilho'!$AR$4:$AR$92,'Cálculo Gatilho'!DJ4:DJ92)</f>
        <v>0</v>
      </c>
      <c r="S5" s="40">
        <f>SUMPRODUCT('Cálculo Gatilho'!$AR$4:$AR$92,'Cálculo Gatilho'!DK4:DK92)</f>
        <v>0</v>
      </c>
      <c r="T5" s="40">
        <f>SUMPRODUCT('Cálculo Gatilho'!$AR$4:$AR$92,'Cálculo Gatilho'!DL4:DL92)</f>
        <v>0</v>
      </c>
      <c r="U5" s="40">
        <f>SUMPRODUCT('Cálculo Gatilho'!$AR$4:$AR$92,'Cálculo Gatilho'!DM4:DM92)</f>
        <v>0</v>
      </c>
      <c r="V5" s="40">
        <f>SUMPRODUCT('Cálculo Gatilho'!$AR$4:$AR$92,'Cálculo Gatilho'!DN4:DN92)</f>
        <v>0</v>
      </c>
      <c r="W5" s="40">
        <f>SUMPRODUCT('Cálculo Gatilho'!$AR$4:$AR$92,'Cálculo Gatilho'!DO4:DO92)</f>
        <v>0</v>
      </c>
      <c r="X5" s="40">
        <f>SUMPRODUCT('Cálculo Gatilho'!$AR$4:$AR$92,'Cálculo Gatilho'!DP4:DP92)</f>
        <v>0</v>
      </c>
      <c r="Y5" s="40">
        <f>SUMPRODUCT('Cálculo Gatilho'!$AR$4:$AR$92,'Cálculo Gatilho'!DQ4:DQ92)</f>
        <v>0</v>
      </c>
      <c r="Z5" s="40">
        <f>SUMPRODUCT('Cálculo Gatilho'!$AR$4:$AR$92,'Cálculo Gatilho'!DR4:DR92)</f>
        <v>0</v>
      </c>
      <c r="AA5" s="40">
        <f>SUMPRODUCT('Cálculo Gatilho'!$AR$4:$AR$92,'Cálculo Gatilho'!DS4:DS92)</f>
        <v>0</v>
      </c>
      <c r="AB5" s="40">
        <f>SUMPRODUCT('Cálculo Gatilho'!$AR$4:$AR$92,'Cálculo Gatilho'!DT4:DT92)</f>
        <v>0</v>
      </c>
      <c r="AC5" s="40">
        <f>SUMPRODUCT('Cálculo Gatilho'!$AR$4:$AR$92,'Cálculo Gatilho'!DU4:DU92)</f>
        <v>0</v>
      </c>
      <c r="AD5" s="40">
        <f>SUMPRODUCT('Cálculo Gatilho'!$AR$4:$AR$92,'Cálculo Gatilho'!DV4:DV92)</f>
        <v>0</v>
      </c>
      <c r="AE5" s="40">
        <f>SUMPRODUCT('Cálculo Gatilho'!$AR$4:$AR$92,'Cálculo Gatilho'!DW4:DW92)</f>
        <v>0</v>
      </c>
      <c r="AF5" s="40">
        <f>SUMPRODUCT('Cálculo Gatilho'!$AR$4:$AR$92,'Cálculo Gatilho'!DX4:DX92)</f>
        <v>0</v>
      </c>
      <c r="AG5" s="40">
        <f>SUMPRODUCT('Cálculo Gatilho'!$AR$4:$AR$92,'Cálculo Gatilho'!DY4:DY92)</f>
        <v>0</v>
      </c>
      <c r="AH5" s="40">
        <f>SUMPRODUCT('Cálculo Gatilho'!$AR$4:$AR$92,'Cálculo Gatilho'!DZ4:DZ92)</f>
        <v>0</v>
      </c>
      <c r="AI5" s="40">
        <f>SUMPRODUCT('Cálculo Gatilho'!$AR$4:$AR$92,'Cálculo Gatilho'!EA4:EA92)</f>
        <v>0</v>
      </c>
      <c r="AJ5" s="40">
        <f>SUMPRODUCT('Cálculo Gatilho'!$AR$4:$AR$92,'Cálculo Gatilho'!EB4:EB92)</f>
        <v>0</v>
      </c>
      <c r="AK5" s="40">
        <f>SUMPRODUCT('Cálculo Gatilho'!$AR$4:$AR$92,'Cálculo Gatilho'!EC4:EC92)</f>
        <v>0</v>
      </c>
      <c r="AL5" s="40">
        <f>SUMPRODUCT('Cálculo Gatilho'!$AR$4:$AR$92,'Cálculo Gatilho'!ED4:ED92)</f>
        <v>0</v>
      </c>
      <c r="AM5" s="40">
        <f>SUMPRODUCT('Cálculo Gatilho'!$AR$4:$AR$92,'Cálculo Gatilho'!EE4:EE92)</f>
        <v>0</v>
      </c>
      <c r="AN5" s="40">
        <f>SUMPRODUCT('Cálculo Gatilho'!$AR$4:$AR$92,'Cálculo Gatilho'!EF4:EF92)</f>
        <v>0</v>
      </c>
      <c r="AO5" s="40">
        <f>SUMPRODUCT('Cálculo Gatilho'!$AR$4:$AR$92,'Cálculo Gatilho'!EG4:EG92)</f>
        <v>0</v>
      </c>
    </row>
    <row r="6" spans="1:41" x14ac:dyDescent="0.2">
      <c r="A6" s="36" t="s">
        <v>52</v>
      </c>
      <c r="B6" s="37">
        <f>INDEX('Cálculo Gatilho'!AR:AR,MATCH(Resumo!A6,'Cálculo Gatilho'!AS:AS,0))</f>
        <v>29.299999999999997</v>
      </c>
      <c r="C6" s="38">
        <f>INDEX('Cálculo Gatilho'!EI:EI,MATCH(Resumo!$A6,'Cálculo Gatilho'!$AS:$AS,0))</f>
        <v>0</v>
      </c>
      <c r="D6" s="38">
        <f>INDEX('Cálculo Gatilho'!EJ:EJ,MATCH(Resumo!$A6,'Cálculo Gatilho'!$AS:$AS,0))</f>
        <v>0</v>
      </c>
      <c r="E6" s="38">
        <f>INDEX('Cálculo Gatilho'!EK:EK,MATCH(Resumo!$A6,'Cálculo Gatilho'!$AS:$AS,0))</f>
        <v>0</v>
      </c>
      <c r="F6" s="39">
        <f t="shared" si="1"/>
        <v>0</v>
      </c>
      <c r="G6" s="39">
        <f t="shared" si="0"/>
        <v>0</v>
      </c>
      <c r="H6" s="39">
        <f t="shared" si="0"/>
        <v>0</v>
      </c>
    </row>
    <row r="7" spans="1:41" x14ac:dyDescent="0.2">
      <c r="A7" s="36" t="s">
        <v>55</v>
      </c>
      <c r="B7" s="37">
        <f>INDEX('Cálculo Gatilho'!AR:AR,MATCH(Resumo!A7,'Cálculo Gatilho'!AS:AS,0))</f>
        <v>9</v>
      </c>
      <c r="C7" s="38">
        <f>INDEX('Cálculo Gatilho'!EI:EI,MATCH(Resumo!$A7,'Cálculo Gatilho'!$AS:$AS,0))</f>
        <v>0</v>
      </c>
      <c r="D7" s="38">
        <f>INDEX('Cálculo Gatilho'!EJ:EJ,MATCH(Resumo!$A7,'Cálculo Gatilho'!$AS:$AS,0))</f>
        <v>0</v>
      </c>
      <c r="E7" s="38">
        <f>INDEX('Cálculo Gatilho'!EK:EK,MATCH(Resumo!$A7,'Cálculo Gatilho'!$AS:$AS,0))</f>
        <v>0</v>
      </c>
      <c r="F7" s="39">
        <f t="shared" si="1"/>
        <v>0</v>
      </c>
      <c r="G7" s="39">
        <f t="shared" si="0"/>
        <v>0</v>
      </c>
      <c r="H7" s="39">
        <f t="shared" si="0"/>
        <v>0</v>
      </c>
      <c r="K7" s="34" t="s">
        <v>81</v>
      </c>
      <c r="L7" s="35">
        <v>1</v>
      </c>
      <c r="M7" s="35">
        <v>2</v>
      </c>
      <c r="N7" s="35">
        <v>3</v>
      </c>
      <c r="O7" s="35">
        <v>4</v>
      </c>
      <c r="P7" s="35">
        <v>5</v>
      </c>
      <c r="Q7" s="35">
        <v>6</v>
      </c>
      <c r="R7" s="35">
        <v>7</v>
      </c>
      <c r="S7" s="35">
        <v>8</v>
      </c>
      <c r="T7" s="35">
        <v>9</v>
      </c>
      <c r="U7" s="35">
        <v>10</v>
      </c>
      <c r="V7" s="35">
        <v>11</v>
      </c>
      <c r="W7" s="35">
        <v>12</v>
      </c>
      <c r="X7" s="35">
        <v>13</v>
      </c>
      <c r="Y7" s="35">
        <v>14</v>
      </c>
      <c r="Z7" s="35">
        <v>15</v>
      </c>
      <c r="AA7" s="35">
        <v>16</v>
      </c>
      <c r="AB7" s="35">
        <v>17</v>
      </c>
      <c r="AC7" s="35">
        <v>18</v>
      </c>
      <c r="AD7" s="35">
        <v>19</v>
      </c>
      <c r="AE7" s="35">
        <v>20</v>
      </c>
      <c r="AF7" s="35">
        <v>21</v>
      </c>
      <c r="AG7" s="35">
        <v>22</v>
      </c>
      <c r="AH7" s="35">
        <v>23</v>
      </c>
      <c r="AI7" s="35">
        <v>24</v>
      </c>
      <c r="AJ7" s="35">
        <v>25</v>
      </c>
      <c r="AK7" s="35">
        <v>26</v>
      </c>
      <c r="AL7" s="35">
        <v>27</v>
      </c>
      <c r="AM7" s="35">
        <v>28</v>
      </c>
      <c r="AN7" s="35">
        <v>29</v>
      </c>
      <c r="AO7" s="35">
        <v>30</v>
      </c>
    </row>
    <row r="8" spans="1:41" x14ac:dyDescent="0.2">
      <c r="A8" s="36" t="s">
        <v>56</v>
      </c>
      <c r="B8" s="37">
        <f>INDEX('Cálculo Gatilho'!AR:AR,MATCH(Resumo!A8,'Cálculo Gatilho'!AS:AS,0))</f>
        <v>44.099999999999994</v>
      </c>
      <c r="C8" s="38">
        <f>INDEX('Cálculo Gatilho'!EI:EI,MATCH(Resumo!$A8,'Cálculo Gatilho'!$AS:$AS,0))</f>
        <v>0</v>
      </c>
      <c r="D8" s="38">
        <f>INDEX('Cálculo Gatilho'!EJ:EJ,MATCH(Resumo!$A8,'Cálculo Gatilho'!$AS:$AS,0))</f>
        <v>0</v>
      </c>
      <c r="E8" s="38">
        <f>INDEX('Cálculo Gatilho'!EK:EK,MATCH(Resumo!$A8,'Cálculo Gatilho'!$AS:$AS,0))</f>
        <v>0</v>
      </c>
      <c r="F8" s="39">
        <f t="shared" si="1"/>
        <v>0</v>
      </c>
      <c r="G8" s="39">
        <f t="shared" si="0"/>
        <v>0</v>
      </c>
      <c r="H8" s="39">
        <f t="shared" si="0"/>
        <v>0</v>
      </c>
      <c r="L8" s="35">
        <v>2014</v>
      </c>
      <c r="M8" s="35">
        <v>2015</v>
      </c>
      <c r="N8" s="35">
        <v>2016</v>
      </c>
      <c r="O8" s="35">
        <v>2017</v>
      </c>
      <c r="P8" s="35">
        <v>2018</v>
      </c>
      <c r="Q8" s="35">
        <v>2019</v>
      </c>
      <c r="R8" s="35">
        <v>2020</v>
      </c>
      <c r="S8" s="35">
        <v>2021</v>
      </c>
      <c r="T8" s="35">
        <v>2022</v>
      </c>
      <c r="U8" s="35">
        <v>2023</v>
      </c>
      <c r="V8" s="35">
        <v>2024</v>
      </c>
      <c r="W8" s="35">
        <v>2025</v>
      </c>
      <c r="X8" s="35">
        <v>2026</v>
      </c>
      <c r="Y8" s="35">
        <v>2027</v>
      </c>
      <c r="Z8" s="35">
        <v>2028</v>
      </c>
      <c r="AA8" s="35">
        <v>2029</v>
      </c>
      <c r="AB8" s="35">
        <v>2030</v>
      </c>
      <c r="AC8" s="35">
        <v>2031</v>
      </c>
      <c r="AD8" s="35">
        <v>2032</v>
      </c>
      <c r="AE8" s="35">
        <v>2033</v>
      </c>
      <c r="AF8" s="35">
        <v>2034</v>
      </c>
      <c r="AG8" s="35">
        <v>2035</v>
      </c>
      <c r="AH8" s="35">
        <v>2036</v>
      </c>
      <c r="AI8" s="35">
        <v>2037</v>
      </c>
      <c r="AJ8" s="35">
        <v>2038</v>
      </c>
      <c r="AK8" s="35">
        <v>2039</v>
      </c>
      <c r="AL8" s="35">
        <v>2040</v>
      </c>
      <c r="AM8" s="35">
        <v>2041</v>
      </c>
      <c r="AN8" s="35">
        <v>2042</v>
      </c>
      <c r="AO8" s="35">
        <v>2043</v>
      </c>
    </row>
    <row r="9" spans="1:41" x14ac:dyDescent="0.2">
      <c r="A9" s="36" t="s">
        <v>58</v>
      </c>
      <c r="B9" s="37">
        <f>INDEX('Cálculo Gatilho'!AR:AR,MATCH(Resumo!A9,'Cálculo Gatilho'!AS:AS,0))</f>
        <v>2.2000000000000171</v>
      </c>
      <c r="C9" s="38">
        <f>INDEX('Cálculo Gatilho'!EI:EI,MATCH(Resumo!$A9,'Cálculo Gatilho'!$AS:$AS,0))</f>
        <v>0</v>
      </c>
      <c r="D9" s="38">
        <f>INDEX('Cálculo Gatilho'!EJ:EJ,MATCH(Resumo!$A9,'Cálculo Gatilho'!$AS:$AS,0))</f>
        <v>0</v>
      </c>
      <c r="E9" s="38">
        <f>INDEX('Cálculo Gatilho'!EK:EK,MATCH(Resumo!$A9,'Cálculo Gatilho'!$AS:$AS,0))</f>
        <v>0</v>
      </c>
      <c r="F9" s="39">
        <f t="shared" si="1"/>
        <v>0</v>
      </c>
      <c r="G9" s="39">
        <f t="shared" si="0"/>
        <v>0</v>
      </c>
      <c r="H9" s="39">
        <f t="shared" si="0"/>
        <v>0</v>
      </c>
      <c r="K9" s="35" t="s">
        <v>70</v>
      </c>
      <c r="L9" s="40">
        <f>0.4*L3</f>
        <v>0</v>
      </c>
      <c r="M9" s="40">
        <f>0.4*M3+0.6*L3</f>
        <v>0</v>
      </c>
      <c r="N9" s="40">
        <f t="shared" ref="N9:AN9" si="2">0.4*N3+0.6*M3</f>
        <v>0</v>
      </c>
      <c r="O9" s="40">
        <f t="shared" si="2"/>
        <v>0</v>
      </c>
      <c r="P9" s="40">
        <f t="shared" si="2"/>
        <v>0</v>
      </c>
      <c r="Q9" s="40">
        <f t="shared" si="2"/>
        <v>0</v>
      </c>
      <c r="R9" s="40">
        <f t="shared" si="2"/>
        <v>0</v>
      </c>
      <c r="S9" s="40">
        <f t="shared" si="2"/>
        <v>0</v>
      </c>
      <c r="T9" s="40">
        <f t="shared" si="2"/>
        <v>0</v>
      </c>
      <c r="U9" s="40">
        <f t="shared" si="2"/>
        <v>0</v>
      </c>
      <c r="V9" s="40">
        <f t="shared" si="2"/>
        <v>0</v>
      </c>
      <c r="W9" s="40">
        <f t="shared" si="2"/>
        <v>0</v>
      </c>
      <c r="X9" s="40">
        <f t="shared" si="2"/>
        <v>0</v>
      </c>
      <c r="Y9" s="40">
        <f t="shared" si="2"/>
        <v>0</v>
      </c>
      <c r="Z9" s="40">
        <f t="shared" si="2"/>
        <v>0</v>
      </c>
      <c r="AA9" s="40">
        <f t="shared" si="2"/>
        <v>0</v>
      </c>
      <c r="AB9" s="40">
        <f t="shared" si="2"/>
        <v>0</v>
      </c>
      <c r="AC9" s="40">
        <f t="shared" si="2"/>
        <v>0</v>
      </c>
      <c r="AD9" s="40">
        <f t="shared" si="2"/>
        <v>0</v>
      </c>
      <c r="AE9" s="40">
        <f t="shared" si="2"/>
        <v>0</v>
      </c>
      <c r="AF9" s="40">
        <f t="shared" si="2"/>
        <v>0</v>
      </c>
      <c r="AG9" s="40">
        <f t="shared" si="2"/>
        <v>0</v>
      </c>
      <c r="AH9" s="40">
        <f t="shared" si="2"/>
        <v>0</v>
      </c>
      <c r="AI9" s="40">
        <f t="shared" si="2"/>
        <v>0</v>
      </c>
      <c r="AJ9" s="40">
        <f t="shared" si="2"/>
        <v>0</v>
      </c>
      <c r="AK9" s="40">
        <f t="shared" si="2"/>
        <v>0</v>
      </c>
      <c r="AL9" s="40">
        <f t="shared" si="2"/>
        <v>0</v>
      </c>
      <c r="AM9" s="40">
        <f t="shared" si="2"/>
        <v>0</v>
      </c>
      <c r="AN9" s="40">
        <f t="shared" si="2"/>
        <v>0</v>
      </c>
      <c r="AO9" s="40">
        <f>AO3+0.6*AN3</f>
        <v>0</v>
      </c>
    </row>
    <row r="10" spans="1:41" x14ac:dyDescent="0.2">
      <c r="A10" s="36" t="s">
        <v>60</v>
      </c>
      <c r="B10" s="37">
        <f>INDEX('Cálculo Gatilho'!AR:AR,MATCH(Resumo!A10,'Cálculo Gatilho'!AS:AS,0))</f>
        <v>35.599999999999994</v>
      </c>
      <c r="C10" s="38">
        <f>INDEX('Cálculo Gatilho'!EI:EI,MATCH(Resumo!$A10,'Cálculo Gatilho'!$AS:$AS,0))</f>
        <v>0</v>
      </c>
      <c r="D10" s="38">
        <f>INDEX('Cálculo Gatilho'!EJ:EJ,MATCH(Resumo!$A10,'Cálculo Gatilho'!$AS:$AS,0))</f>
        <v>0</v>
      </c>
      <c r="E10" s="38">
        <f>INDEX('Cálculo Gatilho'!EK:EK,MATCH(Resumo!$A10,'Cálculo Gatilho'!$AS:$AS,0))</f>
        <v>0</v>
      </c>
      <c r="F10" s="39">
        <f t="shared" si="1"/>
        <v>0</v>
      </c>
      <c r="G10" s="39">
        <f t="shared" si="0"/>
        <v>0</v>
      </c>
      <c r="H10" s="39">
        <f t="shared" si="0"/>
        <v>0</v>
      </c>
      <c r="K10" s="35" t="s">
        <v>71</v>
      </c>
      <c r="L10" s="40">
        <f t="shared" ref="L10:L11" si="3">0.4*L4</f>
        <v>0</v>
      </c>
      <c r="M10" s="40">
        <f t="shared" ref="M10:AN11" si="4">0.4*M4+0.6*L4</f>
        <v>0</v>
      </c>
      <c r="N10" s="40">
        <f t="shared" si="4"/>
        <v>0</v>
      </c>
      <c r="O10" s="40">
        <f t="shared" si="4"/>
        <v>0</v>
      </c>
      <c r="P10" s="40">
        <f t="shared" si="4"/>
        <v>0</v>
      </c>
      <c r="Q10" s="40">
        <f t="shared" si="4"/>
        <v>0</v>
      </c>
      <c r="R10" s="40">
        <f t="shared" si="4"/>
        <v>0</v>
      </c>
      <c r="S10" s="40">
        <f t="shared" si="4"/>
        <v>0</v>
      </c>
      <c r="T10" s="40">
        <f t="shared" si="4"/>
        <v>0</v>
      </c>
      <c r="U10" s="40">
        <f t="shared" si="4"/>
        <v>0</v>
      </c>
      <c r="V10" s="40">
        <f t="shared" si="4"/>
        <v>0</v>
      </c>
      <c r="W10" s="40">
        <f t="shared" si="4"/>
        <v>0</v>
      </c>
      <c r="X10" s="40">
        <f t="shared" si="4"/>
        <v>0</v>
      </c>
      <c r="Y10" s="40">
        <f t="shared" si="4"/>
        <v>0</v>
      </c>
      <c r="Z10" s="40">
        <f t="shared" si="4"/>
        <v>0</v>
      </c>
      <c r="AA10" s="40">
        <f t="shared" si="4"/>
        <v>0</v>
      </c>
      <c r="AB10" s="40">
        <f t="shared" si="4"/>
        <v>0</v>
      </c>
      <c r="AC10" s="40">
        <f t="shared" si="4"/>
        <v>0</v>
      </c>
      <c r="AD10" s="40">
        <f t="shared" si="4"/>
        <v>0</v>
      </c>
      <c r="AE10" s="40">
        <f t="shared" si="4"/>
        <v>20.211005291005296</v>
      </c>
      <c r="AF10" s="40">
        <f t="shared" si="4"/>
        <v>40.596507936507948</v>
      </c>
      <c r="AG10" s="40">
        <f t="shared" si="4"/>
        <v>15.420000000000002</v>
      </c>
      <c r="AH10" s="40">
        <f t="shared" si="4"/>
        <v>0</v>
      </c>
      <c r="AI10" s="40">
        <f t="shared" si="4"/>
        <v>0</v>
      </c>
      <c r="AJ10" s="40">
        <f t="shared" si="4"/>
        <v>0</v>
      </c>
      <c r="AK10" s="40">
        <f t="shared" si="4"/>
        <v>0</v>
      </c>
      <c r="AL10" s="40">
        <f t="shared" si="4"/>
        <v>0</v>
      </c>
      <c r="AM10" s="40">
        <f t="shared" si="4"/>
        <v>0</v>
      </c>
      <c r="AN10" s="40">
        <f t="shared" si="4"/>
        <v>0</v>
      </c>
      <c r="AO10" s="40">
        <f t="shared" ref="AO10:AO11" si="5">AO4+0.6*AN4</f>
        <v>0</v>
      </c>
    </row>
    <row r="11" spans="1:41" x14ac:dyDescent="0.2">
      <c r="A11" s="36" t="s">
        <v>62</v>
      </c>
      <c r="B11" s="37">
        <f>INDEX('Cálculo Gatilho'!AR:AR,MATCH(Resumo!A11,'Cálculo Gatilho'!AS:AS,0))</f>
        <v>19.700000000000017</v>
      </c>
      <c r="C11" s="38">
        <f>INDEX('Cálculo Gatilho'!EI:EI,MATCH(Resumo!$A11,'Cálculo Gatilho'!$AS:$AS,0))</f>
        <v>0</v>
      </c>
      <c r="D11" s="38">
        <f>INDEX('Cálculo Gatilho'!EJ:EJ,MATCH(Resumo!$A11,'Cálculo Gatilho'!$AS:$AS,0))</f>
        <v>0</v>
      </c>
      <c r="E11" s="38">
        <f>INDEX('Cálculo Gatilho'!EK:EK,MATCH(Resumo!$A11,'Cálculo Gatilho'!$AS:$AS,0))</f>
        <v>0</v>
      </c>
      <c r="F11" s="39">
        <f t="shared" si="1"/>
        <v>0</v>
      </c>
      <c r="G11" s="39">
        <f t="shared" si="0"/>
        <v>0</v>
      </c>
      <c r="H11" s="39">
        <f t="shared" si="0"/>
        <v>0</v>
      </c>
      <c r="K11" s="35" t="s">
        <v>72</v>
      </c>
      <c r="L11" s="40">
        <f t="shared" si="3"/>
        <v>0</v>
      </c>
      <c r="M11" s="40">
        <f t="shared" si="4"/>
        <v>0</v>
      </c>
      <c r="N11" s="40">
        <f t="shared" si="4"/>
        <v>0</v>
      </c>
      <c r="O11" s="40">
        <f t="shared" si="4"/>
        <v>0</v>
      </c>
      <c r="P11" s="40">
        <f t="shared" si="4"/>
        <v>0</v>
      </c>
      <c r="Q11" s="40">
        <f t="shared" si="4"/>
        <v>0</v>
      </c>
      <c r="R11" s="40">
        <f t="shared" si="4"/>
        <v>0</v>
      </c>
      <c r="S11" s="40">
        <f t="shared" si="4"/>
        <v>0</v>
      </c>
      <c r="T11" s="40">
        <f t="shared" si="4"/>
        <v>0</v>
      </c>
      <c r="U11" s="40">
        <f t="shared" si="4"/>
        <v>0</v>
      </c>
      <c r="V11" s="40">
        <f t="shared" si="4"/>
        <v>0</v>
      </c>
      <c r="W11" s="40">
        <f t="shared" si="4"/>
        <v>0</v>
      </c>
      <c r="X11" s="40">
        <f t="shared" si="4"/>
        <v>0</v>
      </c>
      <c r="Y11" s="40">
        <f t="shared" si="4"/>
        <v>0</v>
      </c>
      <c r="Z11" s="40">
        <f t="shared" si="4"/>
        <v>0</v>
      </c>
      <c r="AA11" s="40">
        <f t="shared" si="4"/>
        <v>0</v>
      </c>
      <c r="AB11" s="40">
        <f t="shared" si="4"/>
        <v>0</v>
      </c>
      <c r="AC11" s="40">
        <f t="shared" si="4"/>
        <v>0</v>
      </c>
      <c r="AD11" s="40">
        <f t="shared" si="4"/>
        <v>0</v>
      </c>
      <c r="AE11" s="40">
        <f t="shared" si="4"/>
        <v>0</v>
      </c>
      <c r="AF11" s="40">
        <f t="shared" si="4"/>
        <v>0</v>
      </c>
      <c r="AG11" s="40">
        <f t="shared" si="4"/>
        <v>0</v>
      </c>
      <c r="AH11" s="40">
        <f t="shared" si="4"/>
        <v>0</v>
      </c>
      <c r="AI11" s="40">
        <f t="shared" si="4"/>
        <v>0</v>
      </c>
      <c r="AJ11" s="40">
        <f t="shared" si="4"/>
        <v>0</v>
      </c>
      <c r="AK11" s="40">
        <f t="shared" si="4"/>
        <v>0</v>
      </c>
      <c r="AL11" s="40">
        <f t="shared" si="4"/>
        <v>0</v>
      </c>
      <c r="AM11" s="40">
        <f t="shared" si="4"/>
        <v>0</v>
      </c>
      <c r="AN11" s="40">
        <f t="shared" si="4"/>
        <v>0</v>
      </c>
      <c r="AO11" s="40">
        <f t="shared" si="5"/>
        <v>0</v>
      </c>
    </row>
    <row r="12" spans="1:41" x14ac:dyDescent="0.2">
      <c r="A12" s="36" t="s">
        <v>64</v>
      </c>
      <c r="B12" s="37">
        <f>INDEX('Cálculo Gatilho'!AR:AR,MATCH(Resumo!A12,'Cálculo Gatilho'!AS:AS,0))</f>
        <v>5</v>
      </c>
      <c r="C12" s="38">
        <f>INDEX('Cálculo Gatilho'!EI:EI,MATCH(Resumo!$A12,'Cálculo Gatilho'!$AS:$AS,0))</f>
        <v>0</v>
      </c>
      <c r="D12" s="38">
        <f>INDEX('Cálculo Gatilho'!EJ:EJ,MATCH(Resumo!$A12,'Cálculo Gatilho'!$AS:$AS,0))</f>
        <v>0</v>
      </c>
      <c r="E12" s="38">
        <f>INDEX('Cálculo Gatilho'!EK:EK,MATCH(Resumo!$A12,'Cálculo Gatilho'!$AS:$AS,0))</f>
        <v>0</v>
      </c>
      <c r="F12" s="39">
        <f t="shared" si="1"/>
        <v>0</v>
      </c>
      <c r="G12" s="39">
        <f t="shared" si="0"/>
        <v>0</v>
      </c>
      <c r="H12" s="39">
        <f t="shared" si="0"/>
        <v>0</v>
      </c>
    </row>
    <row r="13" spans="1:41" x14ac:dyDescent="0.2">
      <c r="A13" s="36" t="s">
        <v>66</v>
      </c>
      <c r="B13" s="37">
        <f>INDEX('Cálculo Gatilho'!AR:AR,MATCH(Resumo!A13,'Cálculo Gatilho'!AS:AS,0))</f>
        <v>10.399999999999977</v>
      </c>
      <c r="C13" s="38">
        <f>INDEX('Cálculo Gatilho'!EI:EI,MATCH(Resumo!$A13,'Cálculo Gatilho'!$AS:$AS,0))</f>
        <v>0</v>
      </c>
      <c r="D13" s="38">
        <f>INDEX('Cálculo Gatilho'!EJ:EJ,MATCH(Resumo!$A13,'Cálculo Gatilho'!$AS:$AS,0))</f>
        <v>0</v>
      </c>
      <c r="E13" s="38">
        <f>INDEX('Cálculo Gatilho'!EK:EK,MATCH(Resumo!$A13,'Cálculo Gatilho'!$AS:$AS,0))</f>
        <v>0</v>
      </c>
      <c r="F13" s="39">
        <f t="shared" si="1"/>
        <v>0</v>
      </c>
      <c r="G13" s="39">
        <f t="shared" si="0"/>
        <v>0</v>
      </c>
      <c r="H13" s="39">
        <f t="shared" si="0"/>
        <v>0</v>
      </c>
      <c r="K13" s="34" t="s">
        <v>82</v>
      </c>
      <c r="L13" s="35">
        <v>1</v>
      </c>
      <c r="M13" s="35">
        <v>2</v>
      </c>
      <c r="N13" s="35">
        <v>3</v>
      </c>
      <c r="O13" s="35">
        <v>4</v>
      </c>
      <c r="P13" s="35">
        <v>5</v>
      </c>
      <c r="Q13" s="35">
        <v>6</v>
      </c>
      <c r="R13" s="35">
        <v>7</v>
      </c>
      <c r="S13" s="35">
        <v>8</v>
      </c>
      <c r="T13" s="35">
        <v>9</v>
      </c>
      <c r="U13" s="35">
        <v>10</v>
      </c>
      <c r="V13" s="35">
        <v>11</v>
      </c>
      <c r="W13" s="35">
        <v>12</v>
      </c>
      <c r="X13" s="35">
        <v>13</v>
      </c>
      <c r="Y13" s="35">
        <v>14</v>
      </c>
      <c r="Z13" s="35">
        <v>15</v>
      </c>
      <c r="AA13" s="35">
        <v>16</v>
      </c>
      <c r="AB13" s="35">
        <v>17</v>
      </c>
      <c r="AC13" s="35">
        <v>18</v>
      </c>
      <c r="AD13" s="35">
        <v>19</v>
      </c>
      <c r="AE13" s="35">
        <v>20</v>
      </c>
      <c r="AF13" s="35">
        <v>21</v>
      </c>
      <c r="AG13" s="35">
        <v>22</v>
      </c>
      <c r="AH13" s="35">
        <v>23</v>
      </c>
      <c r="AI13" s="35">
        <v>24</v>
      </c>
      <c r="AJ13" s="35">
        <v>25</v>
      </c>
      <c r="AK13" s="35">
        <v>26</v>
      </c>
      <c r="AL13" s="35">
        <v>27</v>
      </c>
      <c r="AM13" s="35">
        <v>28</v>
      </c>
      <c r="AN13" s="35">
        <v>29</v>
      </c>
      <c r="AO13" s="35">
        <v>30</v>
      </c>
    </row>
    <row r="14" spans="1:41" x14ac:dyDescent="0.2">
      <c r="A14" s="36" t="s">
        <v>68</v>
      </c>
      <c r="B14" s="37">
        <f>INDEX('Cálculo Gatilho'!AR:AR,MATCH(Resumo!A14,'Cálculo Gatilho'!AS:AS,0))</f>
        <v>31.199999999999989</v>
      </c>
      <c r="C14" s="38">
        <f>INDEX('Cálculo Gatilho'!EI:EI,MATCH(Resumo!$A14,'Cálculo Gatilho'!$AS:$AS,0))</f>
        <v>0</v>
      </c>
      <c r="D14" s="38">
        <f>INDEX('Cálculo Gatilho'!EJ:EJ,MATCH(Resumo!$A14,'Cálculo Gatilho'!$AS:$AS,0))</f>
        <v>0</v>
      </c>
      <c r="E14" s="38">
        <f>INDEX('Cálculo Gatilho'!EK:EK,MATCH(Resumo!$A14,'Cálculo Gatilho'!$AS:$AS,0))</f>
        <v>0</v>
      </c>
      <c r="F14" s="39">
        <f t="shared" si="1"/>
        <v>0</v>
      </c>
      <c r="G14" s="39">
        <f t="shared" si="0"/>
        <v>0</v>
      </c>
      <c r="H14" s="39">
        <f t="shared" si="0"/>
        <v>0</v>
      </c>
      <c r="L14" s="35">
        <v>2014</v>
      </c>
      <c r="M14" s="35">
        <v>2015</v>
      </c>
      <c r="N14" s="35">
        <v>2016</v>
      </c>
      <c r="O14" s="35">
        <v>2017</v>
      </c>
      <c r="P14" s="35">
        <v>2018</v>
      </c>
      <c r="Q14" s="35">
        <v>2019</v>
      </c>
      <c r="R14" s="35">
        <v>2020</v>
      </c>
      <c r="S14" s="35">
        <v>2021</v>
      </c>
      <c r="T14" s="35">
        <v>2022</v>
      </c>
      <c r="U14" s="35">
        <v>2023</v>
      </c>
      <c r="V14" s="35">
        <v>2024</v>
      </c>
      <c r="W14" s="35">
        <v>2025</v>
      </c>
      <c r="X14" s="35">
        <v>2026</v>
      </c>
      <c r="Y14" s="35">
        <v>2027</v>
      </c>
      <c r="Z14" s="35">
        <v>2028</v>
      </c>
      <c r="AA14" s="35">
        <v>2029</v>
      </c>
      <c r="AB14" s="35">
        <v>2030</v>
      </c>
      <c r="AC14" s="35">
        <v>2031</v>
      </c>
      <c r="AD14" s="35">
        <v>2032</v>
      </c>
      <c r="AE14" s="35">
        <v>2033</v>
      </c>
      <c r="AF14" s="35">
        <v>2034</v>
      </c>
      <c r="AG14" s="35">
        <v>2035</v>
      </c>
      <c r="AH14" s="35">
        <v>2036</v>
      </c>
      <c r="AI14" s="35">
        <v>2037</v>
      </c>
      <c r="AJ14" s="35">
        <v>2038</v>
      </c>
      <c r="AK14" s="35">
        <v>2039</v>
      </c>
      <c r="AL14" s="35">
        <v>2040</v>
      </c>
      <c r="AM14" s="35">
        <v>2041</v>
      </c>
      <c r="AN14" s="35">
        <v>2042</v>
      </c>
      <c r="AO14" s="35">
        <v>2043</v>
      </c>
    </row>
    <row r="15" spans="1:41" x14ac:dyDescent="0.2">
      <c r="A15" s="36" t="s">
        <v>69</v>
      </c>
      <c r="B15" s="37">
        <f>INDEX('Cálculo Gatilho'!AR:AR,MATCH(Resumo!A15,'Cálculo Gatilho'!AS:AS,0))</f>
        <v>2.5</v>
      </c>
      <c r="C15" s="38">
        <f>INDEX('Cálculo Gatilho'!EI:EI,MATCH(Resumo!$A15,'Cálculo Gatilho'!$AS:$AS,0))</f>
        <v>0</v>
      </c>
      <c r="D15" s="38">
        <f>INDEX('Cálculo Gatilho'!EJ:EJ,MATCH(Resumo!$A15,'Cálculo Gatilho'!$AS:$AS,0))</f>
        <v>0</v>
      </c>
      <c r="E15" s="38">
        <f>INDEX('Cálculo Gatilho'!EK:EK,MATCH(Resumo!$A15,'Cálculo Gatilho'!$AS:$AS,0))</f>
        <v>0</v>
      </c>
      <c r="F15" s="39">
        <f t="shared" si="1"/>
        <v>0</v>
      </c>
      <c r="G15" s="39">
        <f t="shared" si="0"/>
        <v>0</v>
      </c>
      <c r="H15" s="39">
        <f t="shared" si="0"/>
        <v>0</v>
      </c>
      <c r="K15" s="35" t="s">
        <v>70</v>
      </c>
      <c r="L15" s="41">
        <f>IFERROR(L9/SUM($L$9:$AO$9),0)</f>
        <v>0</v>
      </c>
      <c r="M15" s="41">
        <f t="shared" ref="M15:AO15" si="6">IFERROR(M9/SUM($L$9:$AO$9),0)</f>
        <v>0</v>
      </c>
      <c r="N15" s="41">
        <f t="shared" si="6"/>
        <v>0</v>
      </c>
      <c r="O15" s="41">
        <f t="shared" si="6"/>
        <v>0</v>
      </c>
      <c r="P15" s="41">
        <f t="shared" si="6"/>
        <v>0</v>
      </c>
      <c r="Q15" s="41">
        <f t="shared" si="6"/>
        <v>0</v>
      </c>
      <c r="R15" s="41">
        <f t="shared" si="6"/>
        <v>0</v>
      </c>
      <c r="S15" s="41">
        <f t="shared" si="6"/>
        <v>0</v>
      </c>
      <c r="T15" s="41">
        <f t="shared" si="6"/>
        <v>0</v>
      </c>
      <c r="U15" s="41">
        <f t="shared" si="6"/>
        <v>0</v>
      </c>
      <c r="V15" s="41">
        <f t="shared" si="6"/>
        <v>0</v>
      </c>
      <c r="W15" s="41">
        <f t="shared" si="6"/>
        <v>0</v>
      </c>
      <c r="X15" s="41">
        <f t="shared" si="6"/>
        <v>0</v>
      </c>
      <c r="Y15" s="41">
        <f t="shared" si="6"/>
        <v>0</v>
      </c>
      <c r="Z15" s="41">
        <f t="shared" si="6"/>
        <v>0</v>
      </c>
      <c r="AA15" s="41">
        <f t="shared" si="6"/>
        <v>0</v>
      </c>
      <c r="AB15" s="41">
        <f t="shared" si="6"/>
        <v>0</v>
      </c>
      <c r="AC15" s="41">
        <f t="shared" si="6"/>
        <v>0</v>
      </c>
      <c r="AD15" s="41">
        <f t="shared" si="6"/>
        <v>0</v>
      </c>
      <c r="AE15" s="41">
        <f t="shared" si="6"/>
        <v>0</v>
      </c>
      <c r="AF15" s="41">
        <f t="shared" si="6"/>
        <v>0</v>
      </c>
      <c r="AG15" s="41">
        <f t="shared" si="6"/>
        <v>0</v>
      </c>
      <c r="AH15" s="41">
        <f t="shared" si="6"/>
        <v>0</v>
      </c>
      <c r="AI15" s="41">
        <f t="shared" si="6"/>
        <v>0</v>
      </c>
      <c r="AJ15" s="41">
        <f t="shared" si="6"/>
        <v>0</v>
      </c>
      <c r="AK15" s="41">
        <f t="shared" si="6"/>
        <v>0</v>
      </c>
      <c r="AL15" s="41">
        <f t="shared" si="6"/>
        <v>0</v>
      </c>
      <c r="AM15" s="41">
        <f t="shared" si="6"/>
        <v>0</v>
      </c>
      <c r="AN15" s="41">
        <f t="shared" si="6"/>
        <v>0</v>
      </c>
      <c r="AO15" s="41">
        <f t="shared" si="6"/>
        <v>0</v>
      </c>
    </row>
    <row r="16" spans="1:41" x14ac:dyDescent="0.2">
      <c r="A16" s="36" t="s">
        <v>27</v>
      </c>
      <c r="B16" s="37">
        <f>INDEX('Cálculo Gatilho'!AR:AR,MATCH(Resumo!A16,'Cálculo Gatilho'!AS:AS,0))</f>
        <v>22</v>
      </c>
      <c r="C16" s="38">
        <f>INDEX('Cálculo Gatilho'!EI:EI,MATCH(Resumo!$A16,'Cálculo Gatilho'!$AS:$AS,0))</f>
        <v>0</v>
      </c>
      <c r="D16" s="38">
        <f>INDEX('Cálculo Gatilho'!EJ:EJ,MATCH(Resumo!$A16,'Cálculo Gatilho'!$AS:$AS,0))</f>
        <v>0</v>
      </c>
      <c r="E16" s="38">
        <f>INDEX('Cálculo Gatilho'!EK:EK,MATCH(Resumo!$A16,'Cálculo Gatilho'!$AS:$AS,0))</f>
        <v>0</v>
      </c>
      <c r="F16" s="39">
        <f t="shared" si="1"/>
        <v>0</v>
      </c>
      <c r="G16" s="39">
        <f t="shared" si="0"/>
        <v>0</v>
      </c>
      <c r="H16" s="39">
        <f t="shared" si="0"/>
        <v>0</v>
      </c>
      <c r="K16" s="35" t="s">
        <v>71</v>
      </c>
      <c r="L16" s="41">
        <f>IFERROR(L10/SUM($L$10:$AO$10),0)</f>
        <v>0</v>
      </c>
      <c r="M16" s="41">
        <f t="shared" ref="M16:AO16" si="7">IFERROR(M10/SUM($L$10:$AO$10),0)</f>
        <v>0</v>
      </c>
      <c r="N16" s="41">
        <f t="shared" si="7"/>
        <v>0</v>
      </c>
      <c r="O16" s="41">
        <f t="shared" si="7"/>
        <v>0</v>
      </c>
      <c r="P16" s="41">
        <f t="shared" si="7"/>
        <v>0</v>
      </c>
      <c r="Q16" s="41">
        <f t="shared" si="7"/>
        <v>0</v>
      </c>
      <c r="R16" s="41">
        <f t="shared" si="7"/>
        <v>0</v>
      </c>
      <c r="S16" s="41">
        <f t="shared" si="7"/>
        <v>0</v>
      </c>
      <c r="T16" s="41">
        <f t="shared" si="7"/>
        <v>0</v>
      </c>
      <c r="U16" s="41">
        <f t="shared" si="7"/>
        <v>0</v>
      </c>
      <c r="V16" s="41">
        <f t="shared" si="7"/>
        <v>0</v>
      </c>
      <c r="W16" s="41">
        <f t="shared" si="7"/>
        <v>0</v>
      </c>
      <c r="X16" s="41">
        <f t="shared" si="7"/>
        <v>0</v>
      </c>
      <c r="Y16" s="41">
        <f t="shared" si="7"/>
        <v>0</v>
      </c>
      <c r="Z16" s="41">
        <f t="shared" si="7"/>
        <v>0</v>
      </c>
      <c r="AA16" s="41">
        <f t="shared" si="7"/>
        <v>0</v>
      </c>
      <c r="AB16" s="41">
        <f t="shared" si="7"/>
        <v>0</v>
      </c>
      <c r="AC16" s="41">
        <f t="shared" si="7"/>
        <v>0</v>
      </c>
      <c r="AD16" s="41">
        <f t="shared" si="7"/>
        <v>0</v>
      </c>
      <c r="AE16" s="41">
        <f t="shared" si="7"/>
        <v>0.26514055667383912</v>
      </c>
      <c r="AF16" s="41">
        <f t="shared" si="7"/>
        <v>0.53257027833691961</v>
      </c>
      <c r="AG16" s="41">
        <f t="shared" si="7"/>
        <v>0.20228916498924132</v>
      </c>
      <c r="AH16" s="41">
        <f t="shared" si="7"/>
        <v>0</v>
      </c>
      <c r="AI16" s="41">
        <f t="shared" si="7"/>
        <v>0</v>
      </c>
      <c r="AJ16" s="41">
        <f t="shared" si="7"/>
        <v>0</v>
      </c>
      <c r="AK16" s="41">
        <f t="shared" si="7"/>
        <v>0</v>
      </c>
      <c r="AL16" s="41">
        <f t="shared" si="7"/>
        <v>0</v>
      </c>
      <c r="AM16" s="41">
        <f t="shared" si="7"/>
        <v>0</v>
      </c>
      <c r="AN16" s="41">
        <f t="shared" si="7"/>
        <v>0</v>
      </c>
      <c r="AO16" s="41">
        <f t="shared" si="7"/>
        <v>0</v>
      </c>
    </row>
    <row r="17" spans="1:41" x14ac:dyDescent="0.2">
      <c r="A17" s="36" t="s">
        <v>30</v>
      </c>
      <c r="B17" s="37">
        <f>INDEX('Cálculo Gatilho'!AR:AR,MATCH(Resumo!A17,'Cálculo Gatilho'!AS:AS,0))</f>
        <v>18</v>
      </c>
      <c r="C17" s="38">
        <f>INDEX('Cálculo Gatilho'!EI:EI,MATCH(Resumo!$A17,'Cálculo Gatilho'!$AS:$AS,0))</f>
        <v>0</v>
      </c>
      <c r="D17" s="38">
        <f>INDEX('Cálculo Gatilho'!EJ:EJ,MATCH(Resumo!$A17,'Cálculo Gatilho'!$AS:$AS,0))</f>
        <v>0</v>
      </c>
      <c r="E17" s="38">
        <f>INDEX('Cálculo Gatilho'!EK:EK,MATCH(Resumo!$A17,'Cálculo Gatilho'!$AS:$AS,0))</f>
        <v>0</v>
      </c>
      <c r="F17" s="39">
        <f t="shared" si="1"/>
        <v>0</v>
      </c>
      <c r="G17" s="39">
        <f t="shared" si="0"/>
        <v>0</v>
      </c>
      <c r="H17" s="39">
        <f t="shared" si="0"/>
        <v>0</v>
      </c>
      <c r="K17" s="35" t="s">
        <v>72</v>
      </c>
      <c r="L17" s="41">
        <f>IFERROR(L11/SUM($L$11:$AO$11),0)</f>
        <v>0</v>
      </c>
      <c r="M17" s="41">
        <f t="shared" ref="M17:AO17" si="8">IFERROR(M11/SUM($L$11:$AO$11),0)</f>
        <v>0</v>
      </c>
      <c r="N17" s="41">
        <f t="shared" si="8"/>
        <v>0</v>
      </c>
      <c r="O17" s="41">
        <f t="shared" si="8"/>
        <v>0</v>
      </c>
      <c r="P17" s="41">
        <f t="shared" si="8"/>
        <v>0</v>
      </c>
      <c r="Q17" s="41">
        <f t="shared" si="8"/>
        <v>0</v>
      </c>
      <c r="R17" s="41">
        <f t="shared" si="8"/>
        <v>0</v>
      </c>
      <c r="S17" s="41">
        <f t="shared" si="8"/>
        <v>0</v>
      </c>
      <c r="T17" s="41">
        <f t="shared" si="8"/>
        <v>0</v>
      </c>
      <c r="U17" s="41">
        <f t="shared" si="8"/>
        <v>0</v>
      </c>
      <c r="V17" s="41">
        <f t="shared" si="8"/>
        <v>0</v>
      </c>
      <c r="W17" s="41">
        <f t="shared" si="8"/>
        <v>0</v>
      </c>
      <c r="X17" s="41">
        <f t="shared" si="8"/>
        <v>0</v>
      </c>
      <c r="Y17" s="41">
        <f t="shared" si="8"/>
        <v>0</v>
      </c>
      <c r="Z17" s="41">
        <f t="shared" si="8"/>
        <v>0</v>
      </c>
      <c r="AA17" s="41">
        <f t="shared" si="8"/>
        <v>0</v>
      </c>
      <c r="AB17" s="41">
        <f t="shared" si="8"/>
        <v>0</v>
      </c>
      <c r="AC17" s="41">
        <f t="shared" si="8"/>
        <v>0</v>
      </c>
      <c r="AD17" s="41">
        <f t="shared" si="8"/>
        <v>0</v>
      </c>
      <c r="AE17" s="41">
        <f t="shared" si="8"/>
        <v>0</v>
      </c>
      <c r="AF17" s="41">
        <f t="shared" si="8"/>
        <v>0</v>
      </c>
      <c r="AG17" s="41">
        <f t="shared" si="8"/>
        <v>0</v>
      </c>
      <c r="AH17" s="41">
        <f t="shared" si="8"/>
        <v>0</v>
      </c>
      <c r="AI17" s="41">
        <f t="shared" si="8"/>
        <v>0</v>
      </c>
      <c r="AJ17" s="41">
        <f t="shared" si="8"/>
        <v>0</v>
      </c>
      <c r="AK17" s="41">
        <f t="shared" si="8"/>
        <v>0</v>
      </c>
      <c r="AL17" s="41">
        <f t="shared" si="8"/>
        <v>0</v>
      </c>
      <c r="AM17" s="41">
        <f t="shared" si="8"/>
        <v>0</v>
      </c>
      <c r="AN17" s="41">
        <f t="shared" si="8"/>
        <v>0</v>
      </c>
      <c r="AO17" s="41">
        <f t="shared" si="8"/>
        <v>0</v>
      </c>
    </row>
    <row r="18" spans="1:41" x14ac:dyDescent="0.2">
      <c r="A18" s="36" t="s">
        <v>33</v>
      </c>
      <c r="B18" s="37">
        <f>INDEX('Cálculo Gatilho'!AR:AR,MATCH(Resumo!A18,'Cálculo Gatilho'!AS:AS,0))</f>
        <v>25.700000000000003</v>
      </c>
      <c r="C18" s="38">
        <f>INDEX('Cálculo Gatilho'!EI:EI,MATCH(Resumo!$A18,'Cálculo Gatilho'!$AS:$AS,0))</f>
        <v>0</v>
      </c>
      <c r="D18" s="38">
        <f>INDEX('Cálculo Gatilho'!EJ:EJ,MATCH(Resumo!$A18,'Cálculo Gatilho'!$AS:$AS,0))</f>
        <v>1</v>
      </c>
      <c r="E18" s="38">
        <f>INDEX('Cálculo Gatilho'!EK:EK,MATCH(Resumo!$A18,'Cálculo Gatilho'!$AS:$AS,0))</f>
        <v>0</v>
      </c>
      <c r="F18" s="39">
        <f t="shared" si="1"/>
        <v>0</v>
      </c>
      <c r="G18" s="39">
        <f t="shared" si="0"/>
        <v>25.700000000000003</v>
      </c>
      <c r="H18" s="39">
        <f t="shared" si="0"/>
        <v>0</v>
      </c>
    </row>
    <row r="19" spans="1:41" x14ac:dyDescent="0.2">
      <c r="A19" s="36" t="s">
        <v>95</v>
      </c>
      <c r="B19" s="37">
        <f>INDEX('Cálculo Gatilho'!AR:AR,MATCH(Resumo!A19,'Cálculo Gatilho'!AS:AS,0))</f>
        <v>15.8</v>
      </c>
      <c r="C19" s="38">
        <f>INDEX('Cálculo Gatilho'!EI:EI,MATCH(Resumo!$A19,'Cálculo Gatilho'!$AS:$AS,0))</f>
        <v>0</v>
      </c>
      <c r="D19" s="38">
        <f>INDEX('Cálculo Gatilho'!EJ:EJ,MATCH(Resumo!$A19,'Cálculo Gatilho'!$AS:$AS,0))</f>
        <v>0</v>
      </c>
      <c r="E19" s="38">
        <f>INDEX('Cálculo Gatilho'!EK:EK,MATCH(Resumo!$A19,'Cálculo Gatilho'!$AS:$AS,0))</f>
        <v>0</v>
      </c>
      <c r="F19" s="39">
        <f t="shared" si="1"/>
        <v>0</v>
      </c>
      <c r="G19" s="39">
        <f t="shared" si="1"/>
        <v>0</v>
      </c>
      <c r="H19" s="39">
        <f t="shared" si="1"/>
        <v>0</v>
      </c>
    </row>
    <row r="20" spans="1:41" x14ac:dyDescent="0.2">
      <c r="A20" s="36" t="s">
        <v>94</v>
      </c>
      <c r="B20" s="37">
        <f>INDEX('Cálculo Gatilho'!AR:AR,MATCH(Resumo!A20,'Cálculo Gatilho'!AS:AS,0))</f>
        <v>3.5</v>
      </c>
      <c r="C20" s="38">
        <f>INDEX('Cálculo Gatilho'!EI:EI,MATCH(Resumo!$A20,'Cálculo Gatilho'!$AS:$AS,0))</f>
        <v>0</v>
      </c>
      <c r="D20" s="38">
        <f>INDEX('Cálculo Gatilho'!EJ:EJ,MATCH(Resumo!$A20,'Cálculo Gatilho'!$AS:$AS,0))</f>
        <v>0</v>
      </c>
      <c r="E20" s="38">
        <f>INDEX('Cálculo Gatilho'!EK:EK,MATCH(Resumo!$A20,'Cálculo Gatilho'!$AS:$AS,0))</f>
        <v>0</v>
      </c>
      <c r="F20" s="39">
        <f t="shared" si="1"/>
        <v>0</v>
      </c>
      <c r="G20" s="39">
        <f t="shared" si="1"/>
        <v>0</v>
      </c>
      <c r="H20" s="39">
        <f t="shared" si="1"/>
        <v>0</v>
      </c>
    </row>
    <row r="21" spans="1:41" x14ac:dyDescent="0.2">
      <c r="A21" s="36" t="s">
        <v>93</v>
      </c>
      <c r="B21" s="37">
        <f>INDEX('Cálculo Gatilho'!AR:AR,MATCH(Resumo!A21,'Cálculo Gatilho'!AS:AS,0))</f>
        <v>3.1</v>
      </c>
      <c r="C21" s="38">
        <f>INDEX('Cálculo Gatilho'!EI:EI,MATCH(Resumo!$A21,'Cálculo Gatilho'!$AS:$AS,0))</f>
        <v>0</v>
      </c>
      <c r="D21" s="38">
        <f>INDEX('Cálculo Gatilho'!EJ:EJ,MATCH(Resumo!$A21,'Cálculo Gatilho'!$AS:$AS,0))</f>
        <v>0</v>
      </c>
      <c r="E21" s="38">
        <f>INDEX('Cálculo Gatilho'!EK:EK,MATCH(Resumo!$A21,'Cálculo Gatilho'!$AS:$AS,0))</f>
        <v>0</v>
      </c>
      <c r="F21" s="39">
        <f t="shared" si="1"/>
        <v>0</v>
      </c>
      <c r="G21" s="39">
        <f t="shared" si="1"/>
        <v>0</v>
      </c>
      <c r="H21" s="39">
        <f t="shared" si="1"/>
        <v>0</v>
      </c>
    </row>
    <row r="22" spans="1:41" x14ac:dyDescent="0.2">
      <c r="A22" s="36" t="s">
        <v>39</v>
      </c>
      <c r="B22" s="37">
        <f>INDEX('Cálculo Gatilho'!AR:AR,MATCH(Resumo!A22,'Cálculo Gatilho'!AS:AS,0))</f>
        <v>56.000000000000014</v>
      </c>
      <c r="C22" s="38">
        <f>INDEX('Cálculo Gatilho'!EI:EI,MATCH(Resumo!$A22,'Cálculo Gatilho'!$AS:$AS,0))</f>
        <v>0</v>
      </c>
      <c r="D22" s="38">
        <f>INDEX('Cálculo Gatilho'!EJ:EJ,MATCH(Resumo!$A22,'Cálculo Gatilho'!$AS:$AS,0))</f>
        <v>0</v>
      </c>
      <c r="E22" s="38">
        <f>INDEX('Cálculo Gatilho'!EK:EK,MATCH(Resumo!$A22,'Cálculo Gatilho'!$AS:$AS,0))</f>
        <v>0</v>
      </c>
      <c r="F22" s="39">
        <f t="shared" si="1"/>
        <v>0</v>
      </c>
      <c r="G22" s="39">
        <f t="shared" si="1"/>
        <v>0</v>
      </c>
      <c r="H22" s="39">
        <f t="shared" si="1"/>
        <v>0</v>
      </c>
    </row>
    <row r="23" spans="1:41" x14ac:dyDescent="0.2">
      <c r="A23" s="36" t="s">
        <v>41</v>
      </c>
      <c r="B23" s="37">
        <f>INDEX('Cálculo Gatilho'!AR:AR,MATCH(Resumo!A23,'Cálculo Gatilho'!AS:AS,0))</f>
        <v>40.699999999999989</v>
      </c>
      <c r="C23" s="38">
        <f>INDEX('Cálculo Gatilho'!EI:EI,MATCH(Resumo!$A23,'Cálculo Gatilho'!$AS:$AS,0))</f>
        <v>0</v>
      </c>
      <c r="D23" s="38">
        <f>INDEX('Cálculo Gatilho'!EJ:EJ,MATCH(Resumo!$A23,'Cálculo Gatilho'!$AS:$AS,0))</f>
        <v>0.42328042328042331</v>
      </c>
      <c r="E23" s="38">
        <f>INDEX('Cálculo Gatilho'!EK:EK,MATCH(Resumo!$A23,'Cálculo Gatilho'!$AS:$AS,0))</f>
        <v>0</v>
      </c>
      <c r="F23" s="39">
        <f t="shared" si="1"/>
        <v>0</v>
      </c>
      <c r="G23" s="39">
        <f t="shared" si="1"/>
        <v>17.227513227513224</v>
      </c>
      <c r="H23" s="39">
        <f t="shared" si="1"/>
        <v>0</v>
      </c>
    </row>
    <row r="24" spans="1:41" x14ac:dyDescent="0.2">
      <c r="A24" s="36" t="s">
        <v>43</v>
      </c>
      <c r="B24" s="37">
        <f>INDEX('Cálculo Gatilho'!AR:AR,MATCH(Resumo!A24,'Cálculo Gatilho'!AS:AS,0))</f>
        <v>6.3000000000000114</v>
      </c>
      <c r="C24" s="38">
        <f>INDEX('Cálculo Gatilho'!EI:EI,MATCH(Resumo!$A24,'Cálculo Gatilho'!$AS:$AS,0))</f>
        <v>0</v>
      </c>
      <c r="D24" s="38">
        <f>INDEX('Cálculo Gatilho'!EJ:EJ,MATCH(Resumo!$A24,'Cálculo Gatilho'!$AS:$AS,0))</f>
        <v>1</v>
      </c>
      <c r="E24" s="38">
        <f>INDEX('Cálculo Gatilho'!EK:EK,MATCH(Resumo!$A24,'Cálculo Gatilho'!$AS:$AS,0))</f>
        <v>0</v>
      </c>
      <c r="F24" s="39">
        <f t="shared" si="1"/>
        <v>0</v>
      </c>
      <c r="G24" s="39">
        <f t="shared" si="1"/>
        <v>6.3000000000000114</v>
      </c>
      <c r="H24" s="39">
        <f t="shared" si="1"/>
        <v>0</v>
      </c>
    </row>
    <row r="25" spans="1:41" x14ac:dyDescent="0.2">
      <c r="A25" s="36" t="s">
        <v>45</v>
      </c>
      <c r="B25" s="37">
        <f>INDEX('Cálculo Gatilho'!AR:AR,MATCH(Resumo!A25,'Cálculo Gatilho'!AS:AS,0))</f>
        <v>19.299999999999983</v>
      </c>
      <c r="C25" s="38">
        <f>INDEX('Cálculo Gatilho'!EI:EI,MATCH(Resumo!$A25,'Cálculo Gatilho'!$AS:$AS,0))</f>
        <v>0</v>
      </c>
      <c r="D25" s="38">
        <f>INDEX('Cálculo Gatilho'!EJ:EJ,MATCH(Resumo!$A25,'Cálculo Gatilho'!$AS:$AS,0))</f>
        <v>1</v>
      </c>
      <c r="E25" s="38">
        <f>INDEX('Cálculo Gatilho'!EK:EK,MATCH(Resumo!$A25,'Cálculo Gatilho'!$AS:$AS,0))</f>
        <v>0</v>
      </c>
      <c r="F25" s="39">
        <f t="shared" ref="F25:F26" si="9">$B25*C25</f>
        <v>0</v>
      </c>
      <c r="G25" s="39">
        <f t="shared" ref="G25:G26" si="10">$B25*D25</f>
        <v>19.299999999999983</v>
      </c>
      <c r="H25" s="39">
        <f t="shared" ref="H25:H26" si="11">$B25*E25</f>
        <v>0</v>
      </c>
    </row>
    <row r="26" spans="1:41" x14ac:dyDescent="0.2">
      <c r="A26" s="36" t="s">
        <v>47</v>
      </c>
      <c r="B26" s="37">
        <f>INDEX('Cálculo Gatilho'!AR:AR,MATCH(Resumo!A26,'Cálculo Gatilho'!AS:AS,0))</f>
        <v>7.7000000000000171</v>
      </c>
      <c r="C26" s="38">
        <f>INDEX('Cálculo Gatilho'!EI:EI,MATCH(Resumo!$A26,'Cálculo Gatilho'!$AS:$AS,0))</f>
        <v>0</v>
      </c>
      <c r="D26" s="38">
        <f>INDEX('Cálculo Gatilho'!EJ:EJ,MATCH(Resumo!$A26,'Cálculo Gatilho'!$AS:$AS,0))</f>
        <v>1</v>
      </c>
      <c r="E26" s="38">
        <f>INDEX('Cálculo Gatilho'!EK:EK,MATCH(Resumo!$A26,'Cálculo Gatilho'!$AS:$AS,0))</f>
        <v>0</v>
      </c>
      <c r="F26" s="39">
        <f t="shared" si="9"/>
        <v>0</v>
      </c>
      <c r="G26" s="39">
        <f t="shared" si="10"/>
        <v>7.7000000000000171</v>
      </c>
      <c r="H26" s="39">
        <f t="shared" si="11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Cálculo Gatilho</vt:lpstr>
      <vt:lpstr>Resumo</vt:lpstr>
    </vt:vector>
  </TitlesOfParts>
  <Company>Logit Engenharia Consultiva Ltda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Icaro Sampaio</dc:creator>
  <cp:lastModifiedBy>Icaro Sampaio</cp:lastModifiedBy>
  <dcterms:created xsi:type="dcterms:W3CDTF">2013-03-28T17:39:44Z</dcterms:created>
  <dcterms:modified xsi:type="dcterms:W3CDTF">2013-05-28T20:03:12Z</dcterms:modified>
</cp:coreProperties>
</file>