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6660" tabRatio="744" activeTab="3"/>
  </bookViews>
  <sheets>
    <sheet name="TRABALHOS INICIAIS 153TO" sheetId="2" r:id="rId1"/>
    <sheet name="TRABALHOS INICIAIS 153GO" sheetId="5" r:id="rId2"/>
    <sheet name="TRABALHOS INICIAIS 080TO" sheetId="8" r:id="rId3"/>
    <sheet name="Resumo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act2">#REF!</definedName>
    <definedName name="__PL1">#REF!</definedName>
    <definedName name="_01_09_96">#REF!</definedName>
    <definedName name="_act2">#REF!</definedName>
    <definedName name="_xlnm._FilterDatabase" localSheetId="2" hidden="1">'TRABALHOS INICIAIS 080TO'!$I$43:$I$120</definedName>
    <definedName name="_xlnm._FilterDatabase" localSheetId="1" hidden="1">'TRABALHOS INICIAIS 153GO'!$I$44:$I$75</definedName>
    <definedName name="_xlnm._FilterDatabase" localSheetId="0" hidden="1">'TRABALHOS INICIAIS 153TO'!$I$44:$I$75</definedName>
    <definedName name="_PL1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>'[2]PRO-08'!#REF!</definedName>
    <definedName name="Extenso">[1]!Extenso</definedName>
    <definedName name="_xlnm.Extract" localSheetId="2">'TRABALHOS INICIAIS 080TO'!$K$43</definedName>
    <definedName name="_xlnm.Extract" localSheetId="1">'TRABALHOS INICIAIS 153GO'!$J$44</definedName>
    <definedName name="_xlnm.Extract" localSheetId="0">'TRABALHOS INICIAIS 153TO'!$J$44</definedName>
    <definedName name="fc1a">'[2]PRO-08'!#REF!</definedName>
    <definedName name="FC2A">'[2]PRO-08'!#REF!</definedName>
    <definedName name="FC3A">'[2]PRO-08'!#REF!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>[6]Equipamentos!#REF!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B43" i="6" l="1"/>
  <c r="C43" i="6"/>
  <c r="D43" i="6"/>
  <c r="E43" i="6"/>
  <c r="F43" i="6"/>
  <c r="G43" i="6"/>
  <c r="H43" i="6"/>
  <c r="I43" i="6"/>
  <c r="J43" i="6"/>
  <c r="K43" i="6"/>
  <c r="C42" i="6"/>
  <c r="D42" i="6"/>
  <c r="E42" i="6"/>
  <c r="F42" i="6"/>
  <c r="G42" i="6"/>
  <c r="H42" i="6"/>
  <c r="I42" i="6"/>
  <c r="J42" i="6"/>
  <c r="K42" i="6"/>
  <c r="B42" i="6"/>
  <c r="W29" i="8"/>
  <c r="X29" i="8"/>
  <c r="W30" i="8"/>
  <c r="X30" i="8"/>
  <c r="W31" i="8"/>
  <c r="X31" i="8"/>
  <c r="W32" i="8"/>
  <c r="X32" i="8"/>
  <c r="W33" i="8"/>
  <c r="X33" i="8"/>
  <c r="W34" i="8"/>
  <c r="X34" i="8"/>
  <c r="W35" i="8"/>
  <c r="X35" i="8"/>
  <c r="W36" i="8"/>
  <c r="X36" i="8"/>
  <c r="W37" i="8"/>
  <c r="X37" i="8"/>
  <c r="X28" i="8"/>
  <c r="W28" i="8"/>
  <c r="B19" i="6"/>
  <c r="C19" i="6"/>
  <c r="D19" i="6"/>
  <c r="E19" i="6"/>
  <c r="F19" i="6"/>
  <c r="G19" i="6"/>
  <c r="H19" i="6"/>
  <c r="I19" i="6"/>
  <c r="J19" i="6"/>
  <c r="K19" i="6"/>
  <c r="B20" i="6"/>
  <c r="C20" i="6"/>
  <c r="D20" i="6"/>
  <c r="E20" i="6"/>
  <c r="F20" i="6"/>
  <c r="G20" i="6"/>
  <c r="H20" i="6"/>
  <c r="I20" i="6"/>
  <c r="J20" i="6"/>
  <c r="K20" i="6"/>
  <c r="B21" i="6"/>
  <c r="C21" i="6"/>
  <c r="D21" i="6"/>
  <c r="E21" i="6"/>
  <c r="F21" i="6"/>
  <c r="G21" i="6"/>
  <c r="H21" i="6"/>
  <c r="I21" i="6"/>
  <c r="J21" i="6"/>
  <c r="K21" i="6"/>
  <c r="B22" i="6"/>
  <c r="C22" i="6"/>
  <c r="D22" i="6"/>
  <c r="E22" i="6"/>
  <c r="F22" i="6"/>
  <c r="G22" i="6"/>
  <c r="H22" i="6"/>
  <c r="I22" i="6"/>
  <c r="J22" i="6"/>
  <c r="K22" i="6"/>
  <c r="B23" i="6"/>
  <c r="C23" i="6"/>
  <c r="D23" i="6"/>
  <c r="E23" i="6"/>
  <c r="F23" i="6"/>
  <c r="G23" i="6"/>
  <c r="H23" i="6"/>
  <c r="I23" i="6"/>
  <c r="J23" i="6"/>
  <c r="K23" i="6"/>
  <c r="B24" i="6"/>
  <c r="C24" i="6"/>
  <c r="D24" i="6"/>
  <c r="E24" i="6"/>
  <c r="F24" i="6"/>
  <c r="G24" i="6"/>
  <c r="H24" i="6"/>
  <c r="I24" i="6"/>
  <c r="J24" i="6"/>
  <c r="K24" i="6"/>
  <c r="B25" i="6"/>
  <c r="C25" i="6"/>
  <c r="D25" i="6"/>
  <c r="E25" i="6"/>
  <c r="F25" i="6"/>
  <c r="G25" i="6"/>
  <c r="H25" i="6"/>
  <c r="I25" i="6"/>
  <c r="J25" i="6"/>
  <c r="K25" i="6"/>
  <c r="B26" i="6"/>
  <c r="C26" i="6"/>
  <c r="D26" i="6"/>
  <c r="E26" i="6"/>
  <c r="F26" i="6"/>
  <c r="G26" i="6"/>
  <c r="H26" i="6"/>
  <c r="I26" i="6"/>
  <c r="J26" i="6"/>
  <c r="K26" i="6"/>
  <c r="B27" i="6"/>
  <c r="C27" i="6"/>
  <c r="D27" i="6"/>
  <c r="E27" i="6"/>
  <c r="F27" i="6"/>
  <c r="G27" i="6"/>
  <c r="H27" i="6"/>
  <c r="I27" i="6"/>
  <c r="J27" i="6"/>
  <c r="K27" i="6"/>
  <c r="B28" i="6"/>
  <c r="C28" i="6"/>
  <c r="D28" i="6"/>
  <c r="E28" i="6"/>
  <c r="F28" i="6"/>
  <c r="G28" i="6"/>
  <c r="H28" i="6"/>
  <c r="I28" i="6"/>
  <c r="J28" i="6"/>
  <c r="K28" i="6"/>
  <c r="B29" i="6"/>
  <c r="C29" i="6"/>
  <c r="D29" i="6"/>
  <c r="E29" i="6"/>
  <c r="F29" i="6"/>
  <c r="G29" i="6"/>
  <c r="H29" i="6"/>
  <c r="I29" i="6"/>
  <c r="J29" i="6"/>
  <c r="K29" i="6"/>
  <c r="B30" i="6"/>
  <c r="C30" i="6"/>
  <c r="D30" i="6"/>
  <c r="E30" i="6"/>
  <c r="F30" i="6"/>
  <c r="G30" i="6"/>
  <c r="H30" i="6"/>
  <c r="I30" i="6"/>
  <c r="J30" i="6"/>
  <c r="K30" i="6"/>
  <c r="B31" i="6"/>
  <c r="C31" i="6"/>
  <c r="D31" i="6"/>
  <c r="E31" i="6"/>
  <c r="F31" i="6"/>
  <c r="G31" i="6"/>
  <c r="H31" i="6"/>
  <c r="I31" i="6"/>
  <c r="J31" i="6"/>
  <c r="K31" i="6"/>
  <c r="B32" i="6"/>
  <c r="C32" i="6"/>
  <c r="D32" i="6"/>
  <c r="E32" i="6"/>
  <c r="F32" i="6"/>
  <c r="G32" i="6"/>
  <c r="H32" i="6"/>
  <c r="I32" i="6"/>
  <c r="J32" i="6"/>
  <c r="K32" i="6"/>
  <c r="B33" i="6"/>
  <c r="C33" i="6"/>
  <c r="D33" i="6"/>
  <c r="E33" i="6"/>
  <c r="F33" i="6"/>
  <c r="G33" i="6"/>
  <c r="H33" i="6"/>
  <c r="I33" i="6"/>
  <c r="J33" i="6"/>
  <c r="K33" i="6"/>
  <c r="B34" i="6"/>
  <c r="C34" i="6"/>
  <c r="D34" i="6"/>
  <c r="E34" i="6"/>
  <c r="F34" i="6"/>
  <c r="G34" i="6"/>
  <c r="H34" i="6"/>
  <c r="I34" i="6"/>
  <c r="J34" i="6"/>
  <c r="K34" i="6"/>
  <c r="B35" i="6"/>
  <c r="C35" i="6"/>
  <c r="D35" i="6"/>
  <c r="E35" i="6"/>
  <c r="F35" i="6"/>
  <c r="G35" i="6"/>
  <c r="H35" i="6"/>
  <c r="I35" i="6"/>
  <c r="J35" i="6"/>
  <c r="K35" i="6"/>
  <c r="B36" i="6"/>
  <c r="C36" i="6"/>
  <c r="D36" i="6"/>
  <c r="E36" i="6"/>
  <c r="F36" i="6"/>
  <c r="G36" i="6"/>
  <c r="H36" i="6"/>
  <c r="I36" i="6"/>
  <c r="J36" i="6"/>
  <c r="K36" i="6"/>
  <c r="B37" i="6"/>
  <c r="C37" i="6"/>
  <c r="D37" i="6"/>
  <c r="E37" i="6"/>
  <c r="F37" i="6"/>
  <c r="G37" i="6"/>
  <c r="H37" i="6"/>
  <c r="I37" i="6"/>
  <c r="J37" i="6"/>
  <c r="K37" i="6"/>
  <c r="B38" i="6"/>
  <c r="C38" i="6"/>
  <c r="D38" i="6"/>
  <c r="E38" i="6"/>
  <c r="F38" i="6"/>
  <c r="G38" i="6"/>
  <c r="H38" i="6"/>
  <c r="I38" i="6"/>
  <c r="J38" i="6"/>
  <c r="K38" i="6"/>
  <c r="B39" i="6"/>
  <c r="C39" i="6"/>
  <c r="D39" i="6"/>
  <c r="E39" i="6"/>
  <c r="F39" i="6"/>
  <c r="G39" i="6"/>
  <c r="H39" i="6"/>
  <c r="I39" i="6"/>
  <c r="J39" i="6"/>
  <c r="K39" i="6"/>
  <c r="B40" i="6"/>
  <c r="C40" i="6"/>
  <c r="D40" i="6"/>
  <c r="E40" i="6"/>
  <c r="F40" i="6"/>
  <c r="G40" i="6"/>
  <c r="H40" i="6"/>
  <c r="I40" i="6"/>
  <c r="J40" i="6"/>
  <c r="K40" i="6"/>
  <c r="C18" i="6"/>
  <c r="D18" i="6"/>
  <c r="E18" i="6"/>
  <c r="F18" i="6"/>
  <c r="G18" i="6"/>
  <c r="H18" i="6"/>
  <c r="I18" i="6"/>
  <c r="J18" i="6"/>
  <c r="K18" i="6"/>
  <c r="B18" i="6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AM31" i="2"/>
  <c r="AN31" i="2"/>
  <c r="AO31" i="2"/>
  <c r="AP31" i="2"/>
  <c r="E5" i="6" s="1"/>
  <c r="AQ31" i="2"/>
  <c r="AR31" i="2"/>
  <c r="AS31" i="2"/>
  <c r="AT31" i="2"/>
  <c r="E9" i="6" s="1"/>
  <c r="AU31" i="2"/>
  <c r="AV31" i="2"/>
  <c r="AW31" i="2"/>
  <c r="AX31" i="2"/>
  <c r="E13" i="6" s="1"/>
  <c r="AY31" i="2"/>
  <c r="AZ31" i="2"/>
  <c r="BA31" i="2"/>
  <c r="BB31" i="2"/>
  <c r="E17" i="6" s="1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AM33" i="2"/>
  <c r="AN33" i="2"/>
  <c r="AO33" i="2"/>
  <c r="AP33" i="2"/>
  <c r="G5" i="6" s="1"/>
  <c r="AQ33" i="2"/>
  <c r="AR33" i="2"/>
  <c r="AS33" i="2"/>
  <c r="AT33" i="2"/>
  <c r="G9" i="6" s="1"/>
  <c r="AU33" i="2"/>
  <c r="AV33" i="2"/>
  <c r="AW33" i="2"/>
  <c r="AX33" i="2"/>
  <c r="G13" i="6" s="1"/>
  <c r="AY33" i="2"/>
  <c r="AZ33" i="2"/>
  <c r="BA33" i="2"/>
  <c r="BB33" i="2"/>
  <c r="G17" i="6" s="1"/>
  <c r="AM34" i="2"/>
  <c r="AN34" i="2"/>
  <c r="AO34" i="2"/>
  <c r="H4" i="6" s="1"/>
  <c r="AP34" i="2"/>
  <c r="H5" i="6" s="1"/>
  <c r="AQ34" i="2"/>
  <c r="AR34" i="2"/>
  <c r="AS34" i="2"/>
  <c r="H8" i="6" s="1"/>
  <c r="AT34" i="2"/>
  <c r="H9" i="6" s="1"/>
  <c r="AU34" i="2"/>
  <c r="AV34" i="2"/>
  <c r="AW34" i="2"/>
  <c r="H12" i="6" s="1"/>
  <c r="AX34" i="2"/>
  <c r="H13" i="6" s="1"/>
  <c r="AY34" i="2"/>
  <c r="AZ34" i="2"/>
  <c r="BA34" i="2"/>
  <c r="H16" i="6" s="1"/>
  <c r="BB34" i="2"/>
  <c r="H17" i="6" s="1"/>
  <c r="AM35" i="2"/>
  <c r="AN35" i="2"/>
  <c r="AO35" i="2"/>
  <c r="I4" i="6" s="1"/>
  <c r="AP35" i="2"/>
  <c r="AQ35" i="2"/>
  <c r="AR35" i="2"/>
  <c r="AS35" i="2"/>
  <c r="I8" i="6" s="1"/>
  <c r="AT35" i="2"/>
  <c r="AU35" i="2"/>
  <c r="AV35" i="2"/>
  <c r="AW35" i="2"/>
  <c r="I12" i="6" s="1"/>
  <c r="AX35" i="2"/>
  <c r="AY35" i="2"/>
  <c r="AZ35" i="2"/>
  <c r="BA35" i="2"/>
  <c r="I16" i="6" s="1"/>
  <c r="BB35" i="2"/>
  <c r="AM36" i="2"/>
  <c r="AN36" i="2"/>
  <c r="AO36" i="2"/>
  <c r="AP36" i="2"/>
  <c r="J5" i="6" s="1"/>
  <c r="AQ36" i="2"/>
  <c r="AR36" i="2"/>
  <c r="AS36" i="2"/>
  <c r="AT36" i="2"/>
  <c r="J9" i="6" s="1"/>
  <c r="AU36" i="2"/>
  <c r="AV36" i="2"/>
  <c r="AW36" i="2"/>
  <c r="AX36" i="2"/>
  <c r="J13" i="6" s="1"/>
  <c r="AY36" i="2"/>
  <c r="AZ36" i="2"/>
  <c r="BA36" i="2"/>
  <c r="BB36" i="2"/>
  <c r="J17" i="6" s="1"/>
  <c r="AM37" i="2"/>
  <c r="AN37" i="2"/>
  <c r="AO37" i="2"/>
  <c r="AP37" i="2"/>
  <c r="K5" i="6" s="1"/>
  <c r="AQ37" i="2"/>
  <c r="AR37" i="2"/>
  <c r="AS37" i="2"/>
  <c r="AT37" i="2"/>
  <c r="K9" i="6" s="1"/>
  <c r="AU37" i="2"/>
  <c r="AV37" i="2"/>
  <c r="AW37" i="2"/>
  <c r="AX37" i="2"/>
  <c r="K13" i="6" s="1"/>
  <c r="AY37" i="2"/>
  <c r="AZ37" i="2"/>
  <c r="BA37" i="2"/>
  <c r="BB37" i="2"/>
  <c r="K17" i="6" s="1"/>
  <c r="E2" i="6"/>
  <c r="G2" i="6"/>
  <c r="H2" i="6"/>
  <c r="I2" i="6"/>
  <c r="J2" i="6"/>
  <c r="K2" i="6"/>
  <c r="E3" i="6"/>
  <c r="G3" i="6"/>
  <c r="H3" i="6"/>
  <c r="I3" i="6"/>
  <c r="J3" i="6"/>
  <c r="K3" i="6"/>
  <c r="E4" i="6"/>
  <c r="G4" i="6"/>
  <c r="J4" i="6"/>
  <c r="K4" i="6"/>
  <c r="I5" i="6"/>
  <c r="E6" i="6"/>
  <c r="G6" i="6"/>
  <c r="H6" i="6"/>
  <c r="I6" i="6"/>
  <c r="J6" i="6"/>
  <c r="K6" i="6"/>
  <c r="E7" i="6"/>
  <c r="G7" i="6"/>
  <c r="H7" i="6"/>
  <c r="I7" i="6"/>
  <c r="J7" i="6"/>
  <c r="K7" i="6"/>
  <c r="E8" i="6"/>
  <c r="G8" i="6"/>
  <c r="J8" i="6"/>
  <c r="K8" i="6"/>
  <c r="I9" i="6"/>
  <c r="E10" i="6"/>
  <c r="G10" i="6"/>
  <c r="H10" i="6"/>
  <c r="I10" i="6"/>
  <c r="J10" i="6"/>
  <c r="K10" i="6"/>
  <c r="E11" i="6"/>
  <c r="G11" i="6"/>
  <c r="H11" i="6"/>
  <c r="I11" i="6"/>
  <c r="J11" i="6"/>
  <c r="K11" i="6"/>
  <c r="E12" i="6"/>
  <c r="G12" i="6"/>
  <c r="J12" i="6"/>
  <c r="K12" i="6"/>
  <c r="I13" i="6"/>
  <c r="E14" i="6"/>
  <c r="G14" i="6"/>
  <c r="H14" i="6"/>
  <c r="I14" i="6"/>
  <c r="J14" i="6"/>
  <c r="K14" i="6"/>
  <c r="E15" i="6"/>
  <c r="G15" i="6"/>
  <c r="H15" i="6"/>
  <c r="I15" i="6"/>
  <c r="J15" i="6"/>
  <c r="K15" i="6"/>
  <c r="E16" i="6"/>
  <c r="G16" i="6"/>
  <c r="J16" i="6"/>
  <c r="K16" i="6"/>
  <c r="I17" i="6"/>
  <c r="I41" i="6" l="1"/>
  <c r="H41" i="6"/>
  <c r="D41" i="6"/>
  <c r="E41" i="6"/>
  <c r="K41" i="6"/>
  <c r="G41" i="6"/>
  <c r="C41" i="6"/>
  <c r="J41" i="6"/>
  <c r="F41" i="6"/>
  <c r="B41" i="6"/>
  <c r="X26" i="8"/>
  <c r="W26" i="8"/>
  <c r="X23" i="8"/>
  <c r="W23" i="8"/>
  <c r="X22" i="8"/>
  <c r="W22" i="8"/>
  <c r="X21" i="8"/>
  <c r="W21" i="8"/>
  <c r="X18" i="8"/>
  <c r="W18" i="8"/>
  <c r="X17" i="8"/>
  <c r="W17" i="8"/>
  <c r="X14" i="8"/>
  <c r="W14" i="8"/>
  <c r="X13" i="8"/>
  <c r="W13" i="8"/>
  <c r="X10" i="8"/>
  <c r="W10" i="8"/>
  <c r="X9" i="8"/>
  <c r="W9" i="8"/>
  <c r="X8" i="8"/>
  <c r="W8" i="8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BB28" i="2"/>
  <c r="B17" i="6" s="1"/>
  <c r="BA28" i="2"/>
  <c r="B16" i="6" s="1"/>
  <c r="AZ28" i="2"/>
  <c r="B15" i="6" s="1"/>
  <c r="AY28" i="2"/>
  <c r="B14" i="6" s="1"/>
  <c r="AX28" i="2"/>
  <c r="B13" i="6" s="1"/>
  <c r="AW28" i="2"/>
  <c r="B12" i="6" s="1"/>
  <c r="AV28" i="2"/>
  <c r="B11" i="6" s="1"/>
  <c r="AU28" i="2"/>
  <c r="B10" i="6" s="1"/>
  <c r="AT28" i="2"/>
  <c r="B9" i="6" s="1"/>
  <c r="AS28" i="2"/>
  <c r="B8" i="6" s="1"/>
  <c r="AR28" i="2"/>
  <c r="B7" i="6" s="1"/>
  <c r="AQ28" i="2"/>
  <c r="B6" i="6" s="1"/>
  <c r="AP28" i="2"/>
  <c r="B5" i="6" s="1"/>
  <c r="AO28" i="2"/>
  <c r="B4" i="6" s="1"/>
  <c r="AN28" i="2"/>
  <c r="B3" i="6" s="1"/>
  <c r="F2" i="6"/>
  <c r="D2" i="6"/>
  <c r="C2" i="6"/>
  <c r="AM28" i="2"/>
  <c r="B2" i="6" s="1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N26" i="8" l="1"/>
  <c r="N25" i="8"/>
  <c r="N24" i="8"/>
  <c r="P24" i="8" s="1"/>
  <c r="N23" i="8"/>
  <c r="N22" i="8"/>
  <c r="N21" i="8"/>
  <c r="N20" i="8"/>
  <c r="P19" i="8"/>
  <c r="N19" i="8"/>
  <c r="N18" i="8"/>
  <c r="N17" i="8"/>
  <c r="N16" i="8"/>
  <c r="P15" i="8"/>
  <c r="N15" i="8"/>
  <c r="N14" i="8"/>
  <c r="N13" i="8"/>
  <c r="N12" i="8"/>
  <c r="N11" i="8"/>
  <c r="P11" i="8" s="1"/>
  <c r="N10" i="8"/>
  <c r="N9" i="8"/>
  <c r="N8" i="8"/>
  <c r="N7" i="8"/>
  <c r="P26" i="8" l="1"/>
  <c r="P25" i="8"/>
  <c r="P16" i="8"/>
  <c r="P14" i="8"/>
  <c r="P23" i="8"/>
  <c r="P17" i="8"/>
  <c r="P10" i="8"/>
  <c r="P8" i="8"/>
  <c r="P7" i="8"/>
  <c r="P12" i="8"/>
  <c r="P20" i="8"/>
  <c r="H26" i="2"/>
  <c r="H21" i="2"/>
  <c r="H17" i="2"/>
  <c r="H13" i="2"/>
  <c r="H8" i="2"/>
  <c r="P22" i="8" l="1"/>
  <c r="P9" i="8"/>
  <c r="P18" i="8"/>
  <c r="G27" i="8"/>
  <c r="P13" i="8"/>
  <c r="P21" i="8"/>
  <c r="H29" i="2"/>
  <c r="H26" i="5"/>
  <c r="H21" i="5"/>
  <c r="H17" i="5"/>
  <c r="H13" i="5"/>
  <c r="H29" i="5" s="1"/>
  <c r="H8" i="5"/>
  <c r="BR26" i="5" l="1"/>
  <c r="BT26" i="5" s="1"/>
  <c r="AP26" i="5"/>
  <c r="BR25" i="5"/>
  <c r="BT25" i="5" s="1"/>
  <c r="AP25" i="5"/>
  <c r="AR25" i="5"/>
  <c r="AP24" i="5"/>
  <c r="AR24" i="5" s="1"/>
  <c r="BR23" i="5"/>
  <c r="BT23" i="5" s="1"/>
  <c r="AP23" i="5"/>
  <c r="BT22" i="5"/>
  <c r="BR22" i="5"/>
  <c r="AP22" i="5"/>
  <c r="BR21" i="5"/>
  <c r="AP21" i="5"/>
  <c r="BR20" i="5"/>
  <c r="BT20" i="5" s="1"/>
  <c r="AP20" i="5"/>
  <c r="AR19" i="5"/>
  <c r="AP19" i="5"/>
  <c r="BT19" i="5" s="1"/>
  <c r="BT18" i="5"/>
  <c r="BR18" i="5"/>
  <c r="AP18" i="5"/>
  <c r="BR17" i="5"/>
  <c r="AP17" i="5"/>
  <c r="BR16" i="5"/>
  <c r="BT16" i="5" s="1"/>
  <c r="AP16" i="5"/>
  <c r="AR15" i="5"/>
  <c r="AP15" i="5"/>
  <c r="BT15" i="5" s="1"/>
  <c r="BT14" i="5"/>
  <c r="BR14" i="5"/>
  <c r="AP14" i="5"/>
  <c r="BR13" i="5"/>
  <c r="AP13" i="5"/>
  <c r="BT12" i="5"/>
  <c r="BR12" i="5"/>
  <c r="AP12" i="5"/>
  <c r="BR11" i="5"/>
  <c r="BT11" i="5" s="1"/>
  <c r="AP11" i="5"/>
  <c r="AR11" i="5" s="1"/>
  <c r="BR10" i="5"/>
  <c r="AP10" i="5"/>
  <c r="BT9" i="5"/>
  <c r="BR9" i="5"/>
  <c r="AP9" i="5"/>
  <c r="BR8" i="5"/>
  <c r="BT8" i="5" s="1"/>
  <c r="AP8" i="5"/>
  <c r="BR7" i="5"/>
  <c r="AP7" i="5"/>
  <c r="BT7" i="5" s="1"/>
  <c r="BD26" i="2"/>
  <c r="AI26" i="2"/>
  <c r="BF26" i="2" s="1"/>
  <c r="BD25" i="2"/>
  <c r="BF25" i="2" s="1"/>
  <c r="AI25" i="2"/>
  <c r="AK25" i="2"/>
  <c r="AI24" i="2"/>
  <c r="AK24" i="2" s="1"/>
  <c r="BD23" i="2"/>
  <c r="BF23" i="2" s="1"/>
  <c r="AI23" i="2"/>
  <c r="BD22" i="2"/>
  <c r="BF22" i="2" s="1"/>
  <c r="AI22" i="2"/>
  <c r="BD21" i="2"/>
  <c r="BF21" i="2" s="1"/>
  <c r="AI21" i="2"/>
  <c r="BD20" i="2"/>
  <c r="AI20" i="2"/>
  <c r="BF20" i="2" s="1"/>
  <c r="AI19" i="2"/>
  <c r="BF19" i="2" s="1"/>
  <c r="BF18" i="2"/>
  <c r="BD18" i="2"/>
  <c r="AI18" i="2"/>
  <c r="BD17" i="2"/>
  <c r="AI17" i="2"/>
  <c r="BF16" i="2"/>
  <c r="BD16" i="2"/>
  <c r="AI16" i="2"/>
  <c r="AK15" i="2"/>
  <c r="AI15" i="2"/>
  <c r="BF15" i="2" s="1"/>
  <c r="BD14" i="2"/>
  <c r="BF14" i="2" s="1"/>
  <c r="AI14" i="2"/>
  <c r="BD13" i="2"/>
  <c r="BF13" i="2" s="1"/>
  <c r="AI13" i="2"/>
  <c r="BD12" i="2"/>
  <c r="BF12" i="2" s="1"/>
  <c r="AI12" i="2"/>
  <c r="BD11" i="2"/>
  <c r="BF11" i="2" s="1"/>
  <c r="AI11" i="2"/>
  <c r="AK11" i="2" s="1"/>
  <c r="BD10" i="2"/>
  <c r="AI10" i="2"/>
  <c r="BF9" i="2"/>
  <c r="BD9" i="2"/>
  <c r="AI9" i="2"/>
  <c r="BD8" i="2"/>
  <c r="AI8" i="2"/>
  <c r="BD7" i="2"/>
  <c r="BF7" i="2" s="1"/>
  <c r="AI7" i="2"/>
  <c r="BF8" i="2" l="1"/>
  <c r="BF17" i="2"/>
  <c r="AK19" i="2"/>
  <c r="BT10" i="5"/>
  <c r="BT13" i="5"/>
  <c r="AR16" i="5"/>
  <c r="BT17" i="5"/>
  <c r="BT21" i="5"/>
  <c r="BF10" i="2"/>
  <c r="AK16" i="2"/>
  <c r="AR9" i="5"/>
  <c r="AR14" i="5"/>
  <c r="AR23" i="5"/>
  <c r="AR17" i="5"/>
  <c r="AR7" i="5"/>
  <c r="AR12" i="5"/>
  <c r="AR20" i="5"/>
  <c r="BT24" i="5"/>
  <c r="AK14" i="2"/>
  <c r="AK23" i="2"/>
  <c r="AK17" i="2"/>
  <c r="AK9" i="2"/>
  <c r="AK7" i="2"/>
  <c r="AK12" i="2"/>
  <c r="AK20" i="2"/>
  <c r="BF24" i="2"/>
  <c r="AR26" i="5" l="1"/>
  <c r="AK26" i="2"/>
  <c r="AR21" i="5"/>
  <c r="AR18" i="5"/>
  <c r="AR8" i="5"/>
  <c r="AR22" i="5"/>
  <c r="AR13" i="5"/>
  <c r="AK22" i="2"/>
  <c r="AK8" i="2"/>
  <c r="AK21" i="2"/>
  <c r="AK13" i="2"/>
  <c r="AK18" i="2"/>
  <c r="AR10" i="5" l="1"/>
  <c r="G27" i="5"/>
  <c r="G27" i="2"/>
  <c r="AK10" i="2"/>
</calcChain>
</file>

<file path=xl/sharedStrings.xml><?xml version="1.0" encoding="utf-8"?>
<sst xmlns="http://schemas.openxmlformats.org/spreadsheetml/2006/main" count="656" uniqueCount="157">
  <si>
    <t>PNV</t>
  </si>
  <si>
    <t>153BTO0225</t>
  </si>
  <si>
    <t>153BTO0230</t>
  </si>
  <si>
    <t>153BTO0235</t>
  </si>
  <si>
    <t>153BTO0240</t>
  </si>
  <si>
    <t>153BTO0245</t>
  </si>
  <si>
    <t>153BTO0250</t>
  </si>
  <si>
    <t>153BTO0260</t>
  </si>
  <si>
    <t>153BTO0265</t>
  </si>
  <si>
    <t>153BTO0270</t>
  </si>
  <si>
    <t>153BTO0275</t>
  </si>
  <si>
    <t>153BTO0280</t>
  </si>
  <si>
    <t>153BTO0290</t>
  </si>
  <si>
    <t>153BTO0295</t>
  </si>
  <si>
    <t>153BTO0300</t>
  </si>
  <si>
    <t>153BTO0305</t>
  </si>
  <si>
    <t>153BTO0310</t>
  </si>
  <si>
    <t>SH</t>
  </si>
  <si>
    <t>TRABALHOS INICIAIS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</si>
  <si>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</si>
  <si>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</si>
  <si>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</si>
  <si>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</si>
  <si>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</si>
  <si>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</si>
  <si>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</si>
  <si>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</si>
  <si>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</si>
  <si>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</si>
  <si>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+Trincamento))</t>
  </si>
  <si>
    <t>m²</t>
  </si>
  <si>
    <t>m³</t>
  </si>
  <si>
    <t>Reparos localizados (Correção das Panelas)</t>
  </si>
  <si>
    <t>Panos de Pavimento 2 cm (Correção das trilhas de roda e Depressões)</t>
  </si>
  <si>
    <t>Correção do degrau dos acostamentos (de 5cm de enchimento)</t>
  </si>
  <si>
    <t>Reparos localizados Acostamento (Estado Péssimo)</t>
  </si>
  <si>
    <t>153BGO0330</t>
  </si>
  <si>
    <t>153BGO0340</t>
  </si>
  <si>
    <t>153BGO0350</t>
  </si>
  <si>
    <t>153BGO0370</t>
  </si>
  <si>
    <t>153BGO0392</t>
  </si>
  <si>
    <t>153BGO0412</t>
  </si>
  <si>
    <t>5 S 02 990 12</t>
  </si>
  <si>
    <t xml:space="preserve">FRESAGEM DESCONTINUA </t>
  </si>
  <si>
    <t>5 S 02 540 01</t>
  </si>
  <si>
    <t>CONCRETO BETUMINOSO USINADO A QUENTE - CAPA DE ROLAMENTO (restauração)</t>
  </si>
  <si>
    <t>-</t>
  </si>
  <si>
    <t>REPERFILAGEM COM CBUQ - MASSA FINA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</si>
  <si>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</si>
  <si>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</si>
  <si>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</si>
  <si>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</si>
  <si>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</si>
  <si>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</si>
  <si>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</si>
  <si>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153BGO0312</t>
  </si>
  <si>
    <t>153BGO0390</t>
  </si>
  <si>
    <t>153BGO0410</t>
  </si>
  <si>
    <t>153BGO0430</t>
  </si>
  <si>
    <t>153BGO0450</t>
  </si>
  <si>
    <t>153BGO0452</t>
  </si>
  <si>
    <t>153BGO0470</t>
  </si>
  <si>
    <t>153BGO0471</t>
  </si>
  <si>
    <t>153BGO0472</t>
  </si>
  <si>
    <t>153BGO0474</t>
  </si>
  <si>
    <t>153BGO0490</t>
  </si>
  <si>
    <t>153BGO0495</t>
  </si>
  <si>
    <t>153BGO0510</t>
  </si>
  <si>
    <t>153BGO0530</t>
  </si>
  <si>
    <t>153BGO0550</t>
  </si>
  <si>
    <t>153BGO0552</t>
  </si>
  <si>
    <t>153BGO0560</t>
  </si>
  <si>
    <t>1.1.1.1</t>
  </si>
  <si>
    <t>1.1.1.2</t>
  </si>
  <si>
    <t>1.1.1.3</t>
  </si>
  <si>
    <t>1.1.1.4</t>
  </si>
  <si>
    <t>1.1.1.5</t>
  </si>
  <si>
    <t>1.1.1.7</t>
  </si>
  <si>
    <t>1.1.2.1</t>
  </si>
  <si>
    <t>1.1.2.2</t>
  </si>
  <si>
    <t>1.1.2.4</t>
  </si>
  <si>
    <t>080TO0001</t>
  </si>
  <si>
    <t>080TO0002</t>
  </si>
  <si>
    <t>080TO0003</t>
  </si>
  <si>
    <t>080TO0004</t>
  </si>
  <si>
    <t>163BMS0170</t>
  </si>
  <si>
    <t>163BMS0195</t>
  </si>
  <si>
    <t>163BMS0210</t>
  </si>
  <si>
    <t>163BMS0212</t>
  </si>
  <si>
    <t>163BMS0213</t>
  </si>
  <si>
    <t>163BMS0222</t>
  </si>
  <si>
    <t>163BMS0230</t>
  </si>
  <si>
    <t>163BMS0270</t>
  </si>
  <si>
    <t>163BMT0560</t>
  </si>
  <si>
    <t>163BMT0565</t>
  </si>
  <si>
    <t>163BMT0570</t>
  </si>
  <si>
    <t>163BMT0575</t>
  </si>
  <si>
    <t>163BMT0577</t>
  </si>
  <si>
    <t>163BMT0580</t>
  </si>
  <si>
    <t>163BMT0582</t>
  </si>
  <si>
    <t>163BMT0585</t>
  </si>
  <si>
    <t>163BMT0590</t>
  </si>
  <si>
    <t>163BMT0591</t>
  </si>
  <si>
    <t>163BMT0592</t>
  </si>
  <si>
    <t>163BMT0595</t>
  </si>
  <si>
    <t>163BMT0600</t>
  </si>
  <si>
    <t>163BMT0605</t>
  </si>
  <si>
    <t>163BMT0610</t>
  </si>
  <si>
    <t>163BMT0615</t>
  </si>
  <si>
    <t>163BMT0620</t>
  </si>
  <si>
    <t>163BMT0625</t>
  </si>
  <si>
    <t>163BMT0630</t>
  </si>
  <si>
    <t>163BMT0635</t>
  </si>
  <si>
    <t>163BMT0640</t>
  </si>
  <si>
    <t>163BMT0645</t>
  </si>
  <si>
    <t>163BMT0650</t>
  </si>
  <si>
    <t>163BMT0655</t>
  </si>
  <si>
    <t>163BMT0660</t>
  </si>
  <si>
    <t>163BMT0665</t>
  </si>
  <si>
    <t>163BMT0670</t>
  </si>
  <si>
    <t>163BMT0675</t>
  </si>
  <si>
    <t>163BMT0680</t>
  </si>
  <si>
    <t>163BMT0685</t>
  </si>
  <si>
    <t>163BMT0690</t>
  </si>
  <si>
    <t>163BMT0695</t>
  </si>
  <si>
    <t>163BMT0700</t>
  </si>
  <si>
    <t>163BMT0705</t>
  </si>
  <si>
    <t>163BMT0710</t>
  </si>
  <si>
    <t>163BMT0715</t>
  </si>
  <si>
    <t>163BMT0720</t>
  </si>
  <si>
    <t>163BMT0725</t>
  </si>
  <si>
    <t>163BMT0730</t>
  </si>
  <si>
    <t>163BMT0735</t>
  </si>
  <si>
    <t>163BMT0740</t>
  </si>
  <si>
    <t>163BMT0745</t>
  </si>
  <si>
    <t>163BMT0750</t>
  </si>
  <si>
    <t>163BMT0755</t>
  </si>
  <si>
    <t>163BMT0760</t>
  </si>
  <si>
    <t>163BMT0765</t>
  </si>
  <si>
    <t>163BMT0770</t>
  </si>
  <si>
    <t>163BMT0775</t>
  </si>
  <si>
    <t>163BMT0780</t>
  </si>
  <si>
    <t>163BMT0785</t>
  </si>
  <si>
    <t>163BMT0790</t>
  </si>
  <si>
    <t>163BMT0795</t>
  </si>
  <si>
    <t>163BMT0800</t>
  </si>
  <si>
    <t>163BMT0805</t>
  </si>
  <si>
    <t>163BMT0808</t>
  </si>
  <si>
    <t>163BMT0810</t>
  </si>
  <si>
    <t>163BMT0815</t>
  </si>
  <si>
    <t>163BMT0820</t>
  </si>
  <si>
    <t>163BMT0821</t>
  </si>
  <si>
    <t>080ETO0001</t>
  </si>
  <si>
    <t>080ETO0002</t>
  </si>
  <si>
    <t>1.1.2.3</t>
  </si>
  <si>
    <t>153BGO0570</t>
  </si>
  <si>
    <t>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</si>
</sst>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\$#,##0\ ;\(\$#,##0\)"/>
    <numFmt numFmtId="166" formatCode="_(&quot;Cr$&quot;* #,##0.00_);_(&quot;Cr$&quot;* \(#,##0.00\);_(&quot;Cr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b/>
      <sz val="8"/>
      <color indexed="10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5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4" fontId="13" fillId="6" borderId="21" applyBorder="0" applyProtection="0"/>
    <xf numFmtId="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2" fillId="0" borderId="5" xfId="2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10" xfId="0" applyBorder="1" applyAlignment="1">
      <alignment horizontal="right"/>
    </xf>
    <xf numFmtId="0" fontId="0" fillId="0" borderId="11" xfId="0" applyBorder="1"/>
    <xf numFmtId="43" fontId="1" fillId="0" borderId="11" xfId="1" applyNumberFormat="1" applyFont="1" applyBorder="1"/>
    <xf numFmtId="43" fontId="0" fillId="0" borderId="11" xfId="0" applyNumberFormat="1" applyBorder="1"/>
    <xf numFmtId="43" fontId="0" fillId="0" borderId="12" xfId="0" applyNumberFormat="1" applyBorder="1"/>
    <xf numFmtId="0" fontId="0" fillId="0" borderId="13" xfId="0" applyFill="1" applyBorder="1"/>
    <xf numFmtId="0" fontId="0" fillId="0" borderId="14" xfId="0" applyBorder="1" applyAlignment="1">
      <alignment horizontal="left"/>
    </xf>
    <xf numFmtId="0" fontId="5" fillId="0" borderId="15" xfId="0" applyFont="1" applyBorder="1"/>
    <xf numFmtId="0" fontId="2" fillId="0" borderId="15" xfId="0" applyFont="1" applyBorder="1"/>
    <xf numFmtId="43" fontId="2" fillId="0" borderId="15" xfId="1" applyNumberFormat="1" applyFont="1" applyFill="1" applyBorder="1"/>
    <xf numFmtId="43" fontId="1" fillId="0" borderId="15" xfId="1" applyFont="1" applyBorder="1"/>
    <xf numFmtId="43" fontId="0" fillId="0" borderId="16" xfId="0" applyNumberFormat="1" applyBorder="1"/>
    <xf numFmtId="43" fontId="0" fillId="0" borderId="13" xfId="0" applyNumberFormat="1" applyFill="1" applyBorder="1"/>
    <xf numFmtId="43" fontId="2" fillId="2" borderId="0" xfId="0" applyNumberFormat="1" applyFont="1" applyFill="1"/>
    <xf numFmtId="43" fontId="2" fillId="0" borderId="0" xfId="0" applyNumberFormat="1" applyFont="1"/>
    <xf numFmtId="43" fontId="2" fillId="0" borderId="0" xfId="0" applyNumberFormat="1" applyFont="1" applyFill="1"/>
    <xf numFmtId="0" fontId="0" fillId="0" borderId="14" xfId="0" applyBorder="1" applyAlignment="1">
      <alignment horizontal="right"/>
    </xf>
    <xf numFmtId="0" fontId="0" fillId="0" borderId="15" xfId="0" applyBorder="1"/>
    <xf numFmtId="43" fontId="1" fillId="0" borderId="15" xfId="1" applyNumberFormat="1" applyFont="1" applyFill="1" applyBorder="1"/>
    <xf numFmtId="43" fontId="0" fillId="0" borderId="0" xfId="0" applyNumberFormat="1"/>
    <xf numFmtId="43" fontId="2" fillId="3" borderId="0" xfId="0" applyNumberFormat="1" applyFont="1" applyFill="1"/>
    <xf numFmtId="43" fontId="0" fillId="0" borderId="15" xfId="0" applyNumberFormat="1" applyFill="1" applyBorder="1"/>
    <xf numFmtId="43" fontId="0" fillId="0" borderId="0" xfId="0" applyNumberFormat="1" applyFill="1"/>
    <xf numFmtId="43" fontId="2" fillId="4" borderId="0" xfId="0" applyNumberFormat="1" applyFont="1" applyFill="1"/>
    <xf numFmtId="0" fontId="0" fillId="0" borderId="15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/>
    <xf numFmtId="43" fontId="2" fillId="5" borderId="0" xfId="0" applyNumberFormat="1" applyFont="1" applyFill="1"/>
    <xf numFmtId="0" fontId="0" fillId="0" borderId="17" xfId="0" applyBorder="1" applyAlignment="1">
      <alignment horizontal="right"/>
    </xf>
    <xf numFmtId="0" fontId="0" fillId="0" borderId="18" xfId="0" applyBorder="1"/>
    <xf numFmtId="43" fontId="0" fillId="0" borderId="18" xfId="0" applyNumberFormat="1" applyBorder="1"/>
    <xf numFmtId="43" fontId="1" fillId="0" borderId="18" xfId="1" applyFont="1" applyBorder="1"/>
    <xf numFmtId="43" fontId="0" fillId="0" borderId="19" xfId="0" applyNumberForma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43" fontId="2" fillId="0" borderId="4" xfId="0" applyNumberFormat="1" applyFont="1" applyBorder="1"/>
    <xf numFmtId="0" fontId="0" fillId="0" borderId="20" xfId="0" applyFill="1" applyBorder="1"/>
    <xf numFmtId="0" fontId="14" fillId="0" borderId="0" xfId="0" applyFont="1"/>
    <xf numFmtId="0" fontId="15" fillId="0" borderId="0" xfId="0" applyFont="1"/>
    <xf numFmtId="0" fontId="15" fillId="7" borderId="0" xfId="0" applyFont="1" applyFill="1"/>
    <xf numFmtId="0" fontId="15" fillId="8" borderId="0" xfId="0" applyFont="1" applyFill="1"/>
    <xf numFmtId="0" fontId="15" fillId="0" borderId="0" xfId="0" applyFont="1" applyFill="1"/>
    <xf numFmtId="4" fontId="15" fillId="0" borderId="0" xfId="0" applyNumberFormat="1" applyFont="1" applyFill="1"/>
    <xf numFmtId="0" fontId="16" fillId="0" borderId="0" xfId="0" applyFont="1"/>
    <xf numFmtId="0" fontId="0" fillId="9" borderId="0" xfId="0" applyFill="1"/>
    <xf numFmtId="4" fontId="15" fillId="7" borderId="0" xfId="0" applyNumberFormat="1" applyFont="1" applyFill="1"/>
    <xf numFmtId="0" fontId="15" fillId="10" borderId="0" xfId="0" applyFont="1" applyFill="1"/>
    <xf numFmtId="0" fontId="17" fillId="0" borderId="0" xfId="0" applyFont="1" applyAlignment="1">
      <alignment horizontal="right"/>
    </xf>
    <xf numFmtId="164" fontId="15" fillId="0" borderId="0" xfId="0" applyNumberFormat="1" applyFont="1" applyFill="1"/>
    <xf numFmtId="164" fontId="14" fillId="0" borderId="0" xfId="0" applyNumberFormat="1" applyFont="1"/>
  </cellXfs>
  <cellStyles count="15">
    <cellStyle name="Cabeçalho 1" xfId="3"/>
    <cellStyle name="Cabeçalho 2" xfId="4"/>
    <cellStyle name="Comma" xfId="1" builtinId="3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2"/>
    <cellStyle name="Normal 2 2" xfId="12"/>
    <cellStyle name="Ricardo" xfId="13"/>
    <cellStyle name="Vírgula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F42"/>
  <sheetViews>
    <sheetView showGridLines="0" topLeftCell="H13" zoomScale="85" zoomScaleNormal="85" workbookViewId="0">
      <selection activeCell="AL8" sqref="AL8:AL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5.140625" customWidth="1"/>
    <col min="9" max="33" width="11.7109375" style="1" hidden="1" customWidth="1" outlineLevel="1"/>
    <col min="34" max="34" width="9.140625" hidden="1" customWidth="1" outlineLevel="1"/>
    <col min="35" max="35" width="11.5703125" hidden="1" customWidth="1" outlineLevel="1"/>
    <col min="36" max="36" width="9.140625" hidden="1" customWidth="1" outlineLevel="1"/>
    <col min="37" max="37" width="11.5703125" hidden="1" customWidth="1" outlineLevel="1"/>
    <col min="38" max="38" width="12.28515625" customWidth="1" collapsed="1"/>
    <col min="39" max="54" width="11.7109375" style="1" customWidth="1" outlineLevel="1"/>
    <col min="55" max="55" width="9.140625" style="1"/>
    <col min="56" max="56" width="11.5703125" style="1" bestFit="1" customWidth="1"/>
    <col min="57" max="57" width="9.140625" style="1"/>
    <col min="58" max="58" width="9.5703125" style="1" bestFit="1" customWidth="1"/>
    <col min="59" max="16384" width="9.140625" style="1"/>
  </cols>
  <sheetData>
    <row r="1" spans="1:58" ht="15.75" thickBot="1" x14ac:dyDescent="0.3"/>
    <row r="2" spans="1:58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17</v>
      </c>
      <c r="J2" s="4" t="s">
        <v>17</v>
      </c>
      <c r="K2" s="4" t="s">
        <v>17</v>
      </c>
      <c r="L2" s="4" t="s">
        <v>17</v>
      </c>
      <c r="M2" s="4" t="s">
        <v>17</v>
      </c>
      <c r="N2" s="4" t="s">
        <v>17</v>
      </c>
      <c r="O2" s="4" t="s">
        <v>17</v>
      </c>
      <c r="P2" s="4" t="s">
        <v>17</v>
      </c>
      <c r="Q2" s="4" t="s">
        <v>17</v>
      </c>
      <c r="R2" s="4" t="s">
        <v>17</v>
      </c>
      <c r="S2" s="4" t="s">
        <v>17</v>
      </c>
      <c r="T2" s="4" t="s">
        <v>17</v>
      </c>
      <c r="U2" s="4" t="s">
        <v>17</v>
      </c>
      <c r="V2" s="4" t="s">
        <v>17</v>
      </c>
      <c r="W2" s="4" t="s">
        <v>17</v>
      </c>
      <c r="X2" s="4" t="s">
        <v>17</v>
      </c>
      <c r="Y2" s="4" t="s">
        <v>17</v>
      </c>
      <c r="Z2" s="4" t="s">
        <v>17</v>
      </c>
      <c r="AA2" s="4" t="s">
        <v>17</v>
      </c>
      <c r="AB2" s="4" t="s">
        <v>17</v>
      </c>
      <c r="AC2" s="4" t="s">
        <v>17</v>
      </c>
      <c r="AD2" s="4" t="s">
        <v>17</v>
      </c>
      <c r="AE2" s="4" t="s">
        <v>17</v>
      </c>
      <c r="AF2" s="4" t="s">
        <v>17</v>
      </c>
      <c r="AG2" s="4" t="s">
        <v>17</v>
      </c>
      <c r="AH2" s="2"/>
      <c r="AI2" s="5"/>
      <c r="AJ2" s="2"/>
      <c r="AK2" s="2"/>
      <c r="AL2" s="2"/>
      <c r="AM2" s="4" t="s">
        <v>0</v>
      </c>
      <c r="AN2" s="4" t="s">
        <v>0</v>
      </c>
      <c r="AO2" s="4" t="s">
        <v>0</v>
      </c>
      <c r="AP2" s="4" t="s">
        <v>0</v>
      </c>
      <c r="AQ2" s="4" t="s">
        <v>0</v>
      </c>
      <c r="AR2" s="4" t="s">
        <v>0</v>
      </c>
      <c r="AS2" s="4" t="s">
        <v>0</v>
      </c>
      <c r="AT2" s="4" t="s">
        <v>0</v>
      </c>
      <c r="AU2" s="4" t="s">
        <v>0</v>
      </c>
      <c r="AV2" s="4" t="s">
        <v>0</v>
      </c>
      <c r="AW2" s="4" t="s">
        <v>0</v>
      </c>
      <c r="AX2" s="4" t="s">
        <v>0</v>
      </c>
      <c r="AY2" s="4" t="s">
        <v>0</v>
      </c>
      <c r="AZ2" s="4" t="s">
        <v>0</v>
      </c>
      <c r="BA2" s="4" t="s">
        <v>0</v>
      </c>
      <c r="BB2" s="4" t="s">
        <v>0</v>
      </c>
    </row>
    <row r="3" spans="1:58" s="11" customFormat="1" ht="19.5" thickBot="1" x14ac:dyDescent="0.35">
      <c r="A3" s="7"/>
      <c r="B3" s="8" t="s">
        <v>18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7"/>
      <c r="AI3" s="5"/>
      <c r="AJ3" s="7"/>
      <c r="AK3" s="7"/>
      <c r="AL3" s="7"/>
      <c r="AM3" s="4">
        <v>1</v>
      </c>
      <c r="AN3" s="4">
        <v>2</v>
      </c>
      <c r="AO3" s="4">
        <v>3</v>
      </c>
      <c r="AP3" s="4">
        <v>4</v>
      </c>
      <c r="AQ3" s="4">
        <v>5</v>
      </c>
      <c r="AR3" s="4">
        <v>6</v>
      </c>
      <c r="AS3" s="4">
        <v>7</v>
      </c>
      <c r="AT3" s="4">
        <v>8</v>
      </c>
      <c r="AU3" s="4">
        <v>9</v>
      </c>
      <c r="AV3" s="4">
        <v>10</v>
      </c>
      <c r="AW3" s="4">
        <v>11</v>
      </c>
      <c r="AX3" s="4">
        <v>12</v>
      </c>
      <c r="AY3" s="4">
        <v>13</v>
      </c>
      <c r="AZ3" s="4">
        <v>14</v>
      </c>
      <c r="BA3" s="4">
        <v>15</v>
      </c>
      <c r="BB3" s="4">
        <v>16</v>
      </c>
    </row>
    <row r="4" spans="1:58" s="11" customFormat="1" ht="19.5" thickBot="1" x14ac:dyDescent="0.35">
      <c r="A4" s="7"/>
      <c r="B4" s="8" t="s">
        <v>19</v>
      </c>
      <c r="C4" s="9"/>
      <c r="D4" s="9"/>
      <c r="E4" s="9"/>
      <c r="F4" s="9"/>
      <c r="G4" s="10"/>
      <c r="H4" s="7"/>
      <c r="I4" s="12" t="s">
        <v>1</v>
      </c>
      <c r="J4" s="12" t="s">
        <v>2</v>
      </c>
      <c r="K4" s="12" t="s">
        <v>3</v>
      </c>
      <c r="L4" s="12" t="s">
        <v>4</v>
      </c>
      <c r="M4" s="12" t="s">
        <v>4</v>
      </c>
      <c r="N4" s="12" t="s">
        <v>5</v>
      </c>
      <c r="O4" s="12" t="s">
        <v>6</v>
      </c>
      <c r="P4" s="12" t="s">
        <v>7</v>
      </c>
      <c r="Q4" s="12" t="s">
        <v>7</v>
      </c>
      <c r="R4" s="12" t="s">
        <v>7</v>
      </c>
      <c r="S4" s="12" t="s">
        <v>7</v>
      </c>
      <c r="T4" s="12" t="s">
        <v>8</v>
      </c>
      <c r="U4" s="12" t="s">
        <v>8</v>
      </c>
      <c r="V4" s="12" t="s">
        <v>8</v>
      </c>
      <c r="W4" s="12" t="s">
        <v>9</v>
      </c>
      <c r="X4" s="12" t="s">
        <v>10</v>
      </c>
      <c r="Y4" s="12" t="s">
        <v>11</v>
      </c>
      <c r="Z4" s="12" t="s">
        <v>12</v>
      </c>
      <c r="AA4" s="12" t="s">
        <v>12</v>
      </c>
      <c r="AB4" s="12" t="s">
        <v>13</v>
      </c>
      <c r="AC4" s="12" t="s">
        <v>14</v>
      </c>
      <c r="AD4" s="12" t="s">
        <v>14</v>
      </c>
      <c r="AE4" s="12" t="s">
        <v>15</v>
      </c>
      <c r="AF4" s="12" t="s">
        <v>15</v>
      </c>
      <c r="AG4" s="12" t="s">
        <v>16</v>
      </c>
      <c r="AH4" s="7"/>
      <c r="AI4" s="5"/>
      <c r="AJ4" s="7"/>
      <c r="AK4" s="7"/>
      <c r="AL4" s="7"/>
      <c r="AM4" s="13" t="s">
        <v>1</v>
      </c>
      <c r="AN4" s="13" t="s">
        <v>2</v>
      </c>
      <c r="AO4" s="13" t="s">
        <v>3</v>
      </c>
      <c r="AP4" s="13" t="s">
        <v>4</v>
      </c>
      <c r="AQ4" s="13" t="s">
        <v>5</v>
      </c>
      <c r="AR4" s="13" t="s">
        <v>6</v>
      </c>
      <c r="AS4" s="13" t="s">
        <v>7</v>
      </c>
      <c r="AT4" s="13" t="s">
        <v>8</v>
      </c>
      <c r="AU4" s="13" t="s">
        <v>9</v>
      </c>
      <c r="AV4" s="13" t="s">
        <v>10</v>
      </c>
      <c r="AW4" s="13" t="s">
        <v>11</v>
      </c>
      <c r="AX4" s="13" t="s">
        <v>12</v>
      </c>
      <c r="AY4" s="13" t="s">
        <v>13</v>
      </c>
      <c r="AZ4" s="13" t="s">
        <v>14</v>
      </c>
      <c r="BA4" s="13" t="s">
        <v>15</v>
      </c>
      <c r="BB4" s="13" t="s">
        <v>16</v>
      </c>
    </row>
    <row r="5" spans="1:58" x14ac:dyDescent="0.25">
      <c r="B5" s="14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6" t="s">
        <v>25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I5" s="5" t="s">
        <v>26</v>
      </c>
      <c r="AJ5" s="18"/>
      <c r="AK5" s="18" t="s">
        <v>27</v>
      </c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D5" s="19" t="s">
        <v>28</v>
      </c>
      <c r="BE5" s="20"/>
      <c r="BF5" s="20" t="s">
        <v>27</v>
      </c>
    </row>
    <row r="6" spans="1:58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</row>
    <row r="7" spans="1:58" ht="15" customHeight="1" x14ac:dyDescent="0.25">
      <c r="B7" s="27">
        <v>1</v>
      </c>
      <c r="C7" s="28" t="s">
        <v>29</v>
      </c>
      <c r="D7" s="29" t="s">
        <v>30</v>
      </c>
      <c r="E7" s="30">
        <v>25721.029864696924</v>
      </c>
      <c r="F7" s="31"/>
      <c r="G7" s="32"/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720.00000000000011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3">
        <v>0</v>
      </c>
      <c r="AD7" s="33">
        <v>0</v>
      </c>
      <c r="AE7" s="33">
        <v>0</v>
      </c>
      <c r="AF7" s="33">
        <v>0</v>
      </c>
      <c r="AG7" s="33">
        <v>881.78571428571399</v>
      </c>
      <c r="AI7" s="34">
        <f t="shared" ref="AI7:AI26" si="0">SUM(I7:AG7)</f>
        <v>1601.7857142857142</v>
      </c>
      <c r="AJ7" s="18"/>
      <c r="AK7" s="35">
        <f t="shared" ref="AK7:AK26" si="1">E7-AI7</f>
        <v>24119.24415041121</v>
      </c>
      <c r="AM7" s="33">
        <v>0</v>
      </c>
      <c r="AN7" s="33">
        <v>0</v>
      </c>
      <c r="AO7" s="33">
        <v>0</v>
      </c>
      <c r="AP7" s="33">
        <v>0</v>
      </c>
      <c r="AQ7" s="33">
        <v>0</v>
      </c>
      <c r="AR7" s="33">
        <v>720.00000000000011</v>
      </c>
      <c r="AS7" s="33">
        <v>0</v>
      </c>
      <c r="AT7" s="33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3">
        <v>0</v>
      </c>
      <c r="BA7" s="33">
        <v>0</v>
      </c>
      <c r="BB7" s="33">
        <v>881.78571428571399</v>
      </c>
      <c r="BD7" s="36">
        <f t="shared" ref="BD7:BD14" si="2">SUM(AM7:BB7)</f>
        <v>1601.7857142857142</v>
      </c>
      <c r="BE7" s="20"/>
      <c r="BF7" s="36">
        <f t="shared" ref="BF7:BF26" si="3">BD7-AI7</f>
        <v>0</v>
      </c>
    </row>
    <row r="8" spans="1:58" x14ac:dyDescent="0.25">
      <c r="B8" s="37" t="s">
        <v>42</v>
      </c>
      <c r="C8" s="38" t="s">
        <v>43</v>
      </c>
      <c r="D8" s="38" t="s">
        <v>31</v>
      </c>
      <c r="E8" s="39">
        <v>771.63089594090775</v>
      </c>
      <c r="F8" s="31">
        <v>0</v>
      </c>
      <c r="G8" s="32">
        <v>0</v>
      </c>
      <c r="H8" s="40">
        <f>SUM(AM8:BB10)</f>
        <v>1697.8928571428569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21.6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26.453571428571419</v>
      </c>
      <c r="AI8" s="40">
        <f t="shared" si="0"/>
        <v>48.053571428571416</v>
      </c>
      <c r="AK8" s="40">
        <f t="shared" si="1"/>
        <v>723.5773245123363</v>
      </c>
      <c r="AL8" s="66" t="s">
        <v>72</v>
      </c>
      <c r="AM8" s="33">
        <v>0</v>
      </c>
      <c r="AN8" s="33">
        <v>0</v>
      </c>
      <c r="AO8" s="33">
        <v>0</v>
      </c>
      <c r="AP8" s="33">
        <v>0</v>
      </c>
      <c r="AQ8" s="33">
        <v>0</v>
      </c>
      <c r="AR8" s="33">
        <v>21.6</v>
      </c>
      <c r="AS8" s="33">
        <v>0</v>
      </c>
      <c r="AT8" s="33">
        <v>0</v>
      </c>
      <c r="AU8" s="33">
        <v>0</v>
      </c>
      <c r="AV8" s="33">
        <v>0</v>
      </c>
      <c r="AW8" s="33">
        <v>0</v>
      </c>
      <c r="AX8" s="33">
        <v>0</v>
      </c>
      <c r="AY8" s="33">
        <v>0</v>
      </c>
      <c r="AZ8" s="33">
        <v>0</v>
      </c>
      <c r="BA8" s="33">
        <v>0</v>
      </c>
      <c r="BB8" s="33">
        <v>26.453571428571419</v>
      </c>
      <c r="BD8" s="36">
        <f t="shared" si="2"/>
        <v>48.053571428571416</v>
      </c>
      <c r="BF8" s="36">
        <f t="shared" si="3"/>
        <v>0</v>
      </c>
    </row>
    <row r="9" spans="1:58" x14ac:dyDescent="0.25">
      <c r="B9" s="37" t="s">
        <v>46</v>
      </c>
      <c r="C9" s="38" t="s">
        <v>49</v>
      </c>
      <c r="D9" s="38" t="s">
        <v>30</v>
      </c>
      <c r="E9" s="39">
        <v>25721.029864696924</v>
      </c>
      <c r="F9" s="31">
        <v>0</v>
      </c>
      <c r="G9" s="32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720.00000000000011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881.78571428571399</v>
      </c>
      <c r="AI9" s="40">
        <f t="shared" si="0"/>
        <v>1601.7857142857142</v>
      </c>
      <c r="AK9" s="40">
        <f t="shared" si="1"/>
        <v>24119.24415041121</v>
      </c>
      <c r="AL9" s="66" t="s">
        <v>73</v>
      </c>
      <c r="AM9" s="33">
        <v>0</v>
      </c>
      <c r="AN9" s="33">
        <v>0</v>
      </c>
      <c r="AO9" s="33">
        <v>0</v>
      </c>
      <c r="AP9" s="33">
        <v>0</v>
      </c>
      <c r="AQ9" s="33">
        <v>0</v>
      </c>
      <c r="AR9" s="33">
        <v>720.00000000000011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3">
        <v>0</v>
      </c>
      <c r="BA9" s="33">
        <v>0</v>
      </c>
      <c r="BB9" s="33">
        <v>881.78571428571399</v>
      </c>
      <c r="BD9" s="36">
        <f t="shared" si="2"/>
        <v>1601.7857142857142</v>
      </c>
      <c r="BF9" s="36">
        <f t="shared" si="3"/>
        <v>0</v>
      </c>
    </row>
    <row r="10" spans="1:58" x14ac:dyDescent="0.25">
      <c r="B10" s="37" t="s">
        <v>44</v>
      </c>
      <c r="C10" s="38" t="s">
        <v>45</v>
      </c>
      <c r="D10" s="38" t="s">
        <v>31</v>
      </c>
      <c r="E10" s="39">
        <v>771.63089594090775</v>
      </c>
      <c r="F10" s="31">
        <v>0</v>
      </c>
      <c r="G10" s="32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21.6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26.453571428571419</v>
      </c>
      <c r="AI10" s="40">
        <f t="shared" si="0"/>
        <v>48.053571428571416</v>
      </c>
      <c r="AK10" s="40">
        <f t="shared" si="1"/>
        <v>723.5773245123363</v>
      </c>
      <c r="AL10" s="66" t="s">
        <v>74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21.6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26.453571428571419</v>
      </c>
      <c r="BD10" s="36">
        <f t="shared" si="2"/>
        <v>48.053571428571416</v>
      </c>
      <c r="BF10" s="36">
        <f t="shared" si="3"/>
        <v>0</v>
      </c>
    </row>
    <row r="11" spans="1:58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I11" s="40">
        <f t="shared" si="0"/>
        <v>0</v>
      </c>
      <c r="AK11" s="40">
        <f t="shared" si="1"/>
        <v>0</v>
      </c>
      <c r="AL11" s="66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D11" s="36">
        <f t="shared" si="2"/>
        <v>0</v>
      </c>
      <c r="BF11" s="36">
        <f t="shared" si="3"/>
        <v>0</v>
      </c>
    </row>
    <row r="12" spans="1:58" ht="15" customHeight="1" x14ac:dyDescent="0.25">
      <c r="B12" s="27">
        <v>2</v>
      </c>
      <c r="C12" s="28" t="s">
        <v>32</v>
      </c>
      <c r="D12" s="29" t="s">
        <v>30</v>
      </c>
      <c r="E12" s="30">
        <v>1136.5502770650301</v>
      </c>
      <c r="F12" s="31"/>
      <c r="G12" s="32"/>
      <c r="I12" s="33">
        <v>0</v>
      </c>
      <c r="J12" s="33">
        <v>0</v>
      </c>
      <c r="K12" s="33">
        <v>0</v>
      </c>
      <c r="L12" s="33">
        <v>6.666666666666667</v>
      </c>
      <c r="M12" s="33">
        <v>130.86058361568644</v>
      </c>
      <c r="N12" s="33">
        <v>137.77737490935422</v>
      </c>
      <c r="O12" s="33">
        <v>107.06699332259845</v>
      </c>
      <c r="P12" s="33">
        <v>6.7453210139777298</v>
      </c>
      <c r="Q12" s="33">
        <v>3.4285714285714284</v>
      </c>
      <c r="R12" s="33">
        <v>6.6666666666666661</v>
      </c>
      <c r="S12" s="33">
        <v>33.565505804311819</v>
      </c>
      <c r="T12" s="33">
        <v>9.9999999999999982</v>
      </c>
      <c r="U12" s="33">
        <v>23.333333333333336</v>
      </c>
      <c r="V12" s="33">
        <v>0</v>
      </c>
      <c r="W12" s="33">
        <v>0</v>
      </c>
      <c r="X12" s="33">
        <v>0</v>
      </c>
      <c r="Y12" s="33">
        <v>0</v>
      </c>
      <c r="Z12" s="33">
        <v>23.333333333333332</v>
      </c>
      <c r="AA12" s="33">
        <v>70.253362322972976</v>
      </c>
      <c r="AB12" s="33">
        <v>17.03083989501318</v>
      </c>
      <c r="AC12" s="33">
        <v>6.8571428571428577</v>
      </c>
      <c r="AD12" s="33">
        <v>23.452380952380867</v>
      </c>
      <c r="AE12" s="33">
        <v>3.3333333333333335</v>
      </c>
      <c r="AF12" s="33">
        <v>3.3333333333333335</v>
      </c>
      <c r="AG12" s="33">
        <v>0</v>
      </c>
      <c r="AI12" s="41">
        <f t="shared" si="0"/>
        <v>613.70474278867664</v>
      </c>
      <c r="AJ12" s="18"/>
      <c r="AK12" s="35">
        <f t="shared" si="1"/>
        <v>522.84553427635342</v>
      </c>
      <c r="AL12" s="66"/>
      <c r="AM12" s="33">
        <v>0</v>
      </c>
      <c r="AN12" s="33">
        <v>0</v>
      </c>
      <c r="AO12" s="33">
        <v>0</v>
      </c>
      <c r="AP12" s="33">
        <v>137.52725028235309</v>
      </c>
      <c r="AQ12" s="33">
        <v>137.77737490935422</v>
      </c>
      <c r="AR12" s="33">
        <v>107.06699332259845</v>
      </c>
      <c r="AS12" s="33">
        <v>50.406064913527644</v>
      </c>
      <c r="AT12" s="33">
        <v>33.333333333333336</v>
      </c>
      <c r="AU12" s="33">
        <v>0</v>
      </c>
      <c r="AV12" s="33">
        <v>0</v>
      </c>
      <c r="AW12" s="33">
        <v>0</v>
      </c>
      <c r="AX12" s="33">
        <v>93.586695656306304</v>
      </c>
      <c r="AY12" s="33">
        <v>17.03083989501318</v>
      </c>
      <c r="AZ12" s="33">
        <v>30.309523809523725</v>
      </c>
      <c r="BA12" s="33">
        <v>6.666666666666667</v>
      </c>
      <c r="BB12" s="33">
        <v>0</v>
      </c>
      <c r="BD12" s="36">
        <f t="shared" si="2"/>
        <v>613.70474278867653</v>
      </c>
      <c r="BE12" s="20"/>
      <c r="BF12" s="36">
        <f t="shared" si="3"/>
        <v>0</v>
      </c>
    </row>
    <row r="13" spans="1:58" x14ac:dyDescent="0.25">
      <c r="B13" s="37" t="s">
        <v>46</v>
      </c>
      <c r="C13" s="38" t="s">
        <v>53</v>
      </c>
      <c r="D13" s="38" t="s">
        <v>30</v>
      </c>
      <c r="E13" s="42">
        <v>1136.5502770650301</v>
      </c>
      <c r="F13" s="31">
        <v>0</v>
      </c>
      <c r="G13" s="32">
        <v>0</v>
      </c>
      <c r="H13" s="40">
        <f>SUM(AM13:BB14)</f>
        <v>767.13092848584586</v>
      </c>
      <c r="I13" s="33">
        <v>0</v>
      </c>
      <c r="J13" s="33">
        <v>0</v>
      </c>
      <c r="K13" s="33">
        <v>0</v>
      </c>
      <c r="L13" s="33">
        <v>6.666666666666667</v>
      </c>
      <c r="M13" s="33">
        <v>130.86058361568644</v>
      </c>
      <c r="N13" s="33">
        <v>137.77737490935422</v>
      </c>
      <c r="O13" s="33">
        <v>107.06699332259845</v>
      </c>
      <c r="P13" s="33">
        <v>6.7453210139777298</v>
      </c>
      <c r="Q13" s="33">
        <v>3.4285714285714284</v>
      </c>
      <c r="R13" s="33">
        <v>6.6666666666666661</v>
      </c>
      <c r="S13" s="33">
        <v>33.565505804311819</v>
      </c>
      <c r="T13" s="33">
        <v>9.9999999999999982</v>
      </c>
      <c r="U13" s="33">
        <v>23.333333333333336</v>
      </c>
      <c r="V13" s="33">
        <v>0</v>
      </c>
      <c r="W13" s="33">
        <v>0</v>
      </c>
      <c r="X13" s="33">
        <v>0</v>
      </c>
      <c r="Y13" s="33">
        <v>0</v>
      </c>
      <c r="Z13" s="33">
        <v>23.333333333333332</v>
      </c>
      <c r="AA13" s="33">
        <v>70.253362322972976</v>
      </c>
      <c r="AB13" s="33">
        <v>17.03083989501318</v>
      </c>
      <c r="AC13" s="33">
        <v>6.8571428571428577</v>
      </c>
      <c r="AD13" s="33">
        <v>23.452380952380867</v>
      </c>
      <c r="AE13" s="33">
        <v>3.3333333333333335</v>
      </c>
      <c r="AF13" s="33">
        <v>3.3333333333333335</v>
      </c>
      <c r="AG13" s="33">
        <v>0</v>
      </c>
      <c r="AI13" s="40">
        <f t="shared" si="0"/>
        <v>613.70474278867664</v>
      </c>
      <c r="AK13" s="40">
        <f t="shared" si="1"/>
        <v>522.84553427635342</v>
      </c>
      <c r="AL13" s="66" t="s">
        <v>75</v>
      </c>
      <c r="AM13" s="33">
        <v>0</v>
      </c>
      <c r="AN13" s="33">
        <v>0</v>
      </c>
      <c r="AO13" s="33">
        <v>0</v>
      </c>
      <c r="AP13" s="33">
        <v>137.52725028235309</v>
      </c>
      <c r="AQ13" s="33">
        <v>137.77737490935422</v>
      </c>
      <c r="AR13" s="33">
        <v>107.06699332259845</v>
      </c>
      <c r="AS13" s="33">
        <v>50.406064913527644</v>
      </c>
      <c r="AT13" s="33">
        <v>33.333333333333336</v>
      </c>
      <c r="AU13" s="33">
        <v>0</v>
      </c>
      <c r="AV13" s="33">
        <v>0</v>
      </c>
      <c r="AW13" s="33">
        <v>0</v>
      </c>
      <c r="AX13" s="33">
        <v>93.586695656306304</v>
      </c>
      <c r="AY13" s="33">
        <v>17.03083989501318</v>
      </c>
      <c r="AZ13" s="33">
        <v>30.309523809523725</v>
      </c>
      <c r="BA13" s="33">
        <v>6.666666666666667</v>
      </c>
      <c r="BB13" s="33">
        <v>0</v>
      </c>
      <c r="BD13" s="36">
        <f t="shared" si="2"/>
        <v>613.70474278867653</v>
      </c>
      <c r="BF13" s="36">
        <f t="shared" si="3"/>
        <v>0</v>
      </c>
    </row>
    <row r="14" spans="1:58" x14ac:dyDescent="0.25">
      <c r="B14" s="37" t="s">
        <v>50</v>
      </c>
      <c r="C14" s="38" t="s">
        <v>51</v>
      </c>
      <c r="D14" s="38" t="s">
        <v>31</v>
      </c>
      <c r="E14" s="42">
        <v>284.13756926625751</v>
      </c>
      <c r="F14" s="31">
        <v>0</v>
      </c>
      <c r="G14" s="32">
        <v>0</v>
      </c>
      <c r="I14" s="33">
        <v>0</v>
      </c>
      <c r="J14" s="33">
        <v>0</v>
      </c>
      <c r="K14" s="33">
        <v>0</v>
      </c>
      <c r="L14" s="33">
        <v>1.6666666666666667</v>
      </c>
      <c r="M14" s="33">
        <v>32.715145903921609</v>
      </c>
      <c r="N14" s="33">
        <v>34.444343727338556</v>
      </c>
      <c r="O14" s="33">
        <v>26.766748330649612</v>
      </c>
      <c r="P14" s="33">
        <v>1.6863302534944324</v>
      </c>
      <c r="Q14" s="33">
        <v>0.8571428571428571</v>
      </c>
      <c r="R14" s="33">
        <v>1.6666666666666665</v>
      </c>
      <c r="S14" s="33">
        <v>8.3913764510779547</v>
      </c>
      <c r="T14" s="33">
        <v>2.4999999999999996</v>
      </c>
      <c r="U14" s="33">
        <v>5.8333333333333339</v>
      </c>
      <c r="V14" s="33">
        <v>0</v>
      </c>
      <c r="W14" s="33">
        <v>0</v>
      </c>
      <c r="X14" s="33">
        <v>0</v>
      </c>
      <c r="Y14" s="33">
        <v>0</v>
      </c>
      <c r="Z14" s="33">
        <v>5.833333333333333</v>
      </c>
      <c r="AA14" s="33">
        <v>17.563340580743244</v>
      </c>
      <c r="AB14" s="33">
        <v>4.2577099737532951</v>
      </c>
      <c r="AC14" s="33">
        <v>1.7142857142857144</v>
      </c>
      <c r="AD14" s="33">
        <v>5.8630952380952168</v>
      </c>
      <c r="AE14" s="33">
        <v>0.83333333333333337</v>
      </c>
      <c r="AF14" s="33">
        <v>0.83333333333333337</v>
      </c>
      <c r="AG14" s="33">
        <v>0</v>
      </c>
      <c r="AI14" s="40">
        <f t="shared" si="0"/>
        <v>153.42618569716916</v>
      </c>
      <c r="AK14" s="40">
        <f t="shared" si="1"/>
        <v>130.71138356908835</v>
      </c>
      <c r="AL14" s="66" t="s">
        <v>76</v>
      </c>
      <c r="AM14" s="33">
        <v>0</v>
      </c>
      <c r="AN14" s="33">
        <v>0</v>
      </c>
      <c r="AO14" s="33">
        <v>0</v>
      </c>
      <c r="AP14" s="33">
        <v>34.381812570588274</v>
      </c>
      <c r="AQ14" s="33">
        <v>34.444343727338556</v>
      </c>
      <c r="AR14" s="33">
        <v>26.766748330649612</v>
      </c>
      <c r="AS14" s="33">
        <v>12.601516228381911</v>
      </c>
      <c r="AT14" s="33">
        <v>8.3333333333333339</v>
      </c>
      <c r="AU14" s="33">
        <v>0</v>
      </c>
      <c r="AV14" s="33">
        <v>0</v>
      </c>
      <c r="AW14" s="33">
        <v>0</v>
      </c>
      <c r="AX14" s="33">
        <v>23.396673914076576</v>
      </c>
      <c r="AY14" s="33">
        <v>4.2577099737532951</v>
      </c>
      <c r="AZ14" s="33">
        <v>7.5773809523809312</v>
      </c>
      <c r="BA14" s="33">
        <v>1.6666666666666667</v>
      </c>
      <c r="BB14" s="33">
        <v>0</v>
      </c>
      <c r="BD14" s="36">
        <f t="shared" si="2"/>
        <v>153.42618569716913</v>
      </c>
      <c r="BF14" s="36">
        <f t="shared" si="3"/>
        <v>0</v>
      </c>
    </row>
    <row r="15" spans="1:58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I15" s="40">
        <f t="shared" si="0"/>
        <v>0</v>
      </c>
      <c r="AK15" s="40">
        <f t="shared" si="1"/>
        <v>0</v>
      </c>
      <c r="AL15" s="66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D15" s="43"/>
      <c r="BF15" s="36">
        <f t="shared" si="3"/>
        <v>0</v>
      </c>
    </row>
    <row r="16" spans="1:58" ht="15" customHeight="1" x14ac:dyDescent="0.25">
      <c r="B16" s="27">
        <v>3</v>
      </c>
      <c r="C16" s="28" t="s">
        <v>33</v>
      </c>
      <c r="D16" s="29" t="s">
        <v>30</v>
      </c>
      <c r="E16" s="30">
        <v>397016.19703924214</v>
      </c>
      <c r="F16" s="31"/>
      <c r="G16" s="32"/>
      <c r="I16" s="33">
        <v>474.72527472527474</v>
      </c>
      <c r="J16" s="33">
        <v>169.23076923077269</v>
      </c>
      <c r="K16" s="33">
        <v>1035.1851851851741</v>
      </c>
      <c r="L16" s="33">
        <v>0</v>
      </c>
      <c r="M16" s="33">
        <v>728.91103931920679</v>
      </c>
      <c r="N16" s="33">
        <v>847.09693014261291</v>
      </c>
      <c r="O16" s="33">
        <v>881.98198198197963</v>
      </c>
      <c r="P16" s="33">
        <v>477.61194029850736</v>
      </c>
      <c r="Q16" s="33">
        <v>0</v>
      </c>
      <c r="R16" s="33">
        <v>639.99999999999989</v>
      </c>
      <c r="S16" s="33">
        <v>0</v>
      </c>
      <c r="T16" s="33">
        <v>1920</v>
      </c>
      <c r="U16" s="33">
        <v>239.99999999999994</v>
      </c>
      <c r="V16" s="33">
        <v>4010.1522842639761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495.91836734693868</v>
      </c>
      <c r="AI16" s="44">
        <f t="shared" si="0"/>
        <v>11920.813772494443</v>
      </c>
      <c r="AJ16" s="18"/>
      <c r="AK16" s="35">
        <f t="shared" si="1"/>
        <v>385095.3832667477</v>
      </c>
      <c r="AL16" s="66"/>
      <c r="AM16" s="33">
        <v>474.72527472527474</v>
      </c>
      <c r="AN16" s="33">
        <v>169.23076923077269</v>
      </c>
      <c r="AO16" s="33">
        <v>1035.1851851851741</v>
      </c>
      <c r="AP16" s="33">
        <v>728.91103931920679</v>
      </c>
      <c r="AQ16" s="33">
        <v>847.09693014261291</v>
      </c>
      <c r="AR16" s="33">
        <v>881.98198198197963</v>
      </c>
      <c r="AS16" s="33">
        <v>1117.6119402985073</v>
      </c>
      <c r="AT16" s="33">
        <v>6170.1522842639761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495.91836734693868</v>
      </c>
      <c r="BD16" s="36">
        <f>SUM(AM16:BB16)</f>
        <v>11920.813772494443</v>
      </c>
      <c r="BE16" s="20"/>
      <c r="BF16" s="36">
        <f t="shared" si="3"/>
        <v>0</v>
      </c>
    </row>
    <row r="17" spans="2:58" x14ac:dyDescent="0.25">
      <c r="B17" s="37" t="s">
        <v>46</v>
      </c>
      <c r="C17" s="38" t="s">
        <v>49</v>
      </c>
      <c r="D17" s="38" t="s">
        <v>30</v>
      </c>
      <c r="E17" s="42">
        <v>397016.19703924214</v>
      </c>
      <c r="F17" s="31">
        <v>0</v>
      </c>
      <c r="G17" s="32">
        <v>0</v>
      </c>
      <c r="H17" s="40">
        <f>SUM(AM17:BB18)</f>
        <v>12159.230047944333</v>
      </c>
      <c r="I17" s="33">
        <v>474.72527472527474</v>
      </c>
      <c r="J17" s="33">
        <v>169.23076923077269</v>
      </c>
      <c r="K17" s="33">
        <v>1035.1851851851741</v>
      </c>
      <c r="L17" s="33">
        <v>0</v>
      </c>
      <c r="M17" s="33">
        <v>728.91103931920679</v>
      </c>
      <c r="N17" s="33">
        <v>847.09693014261291</v>
      </c>
      <c r="O17" s="33">
        <v>881.98198198197963</v>
      </c>
      <c r="P17" s="33">
        <v>477.61194029850736</v>
      </c>
      <c r="Q17" s="33">
        <v>0</v>
      </c>
      <c r="R17" s="33">
        <v>639.99999999999989</v>
      </c>
      <c r="S17" s="33">
        <v>0</v>
      </c>
      <c r="T17" s="33">
        <v>1920</v>
      </c>
      <c r="U17" s="33">
        <v>239.99999999999994</v>
      </c>
      <c r="V17" s="33">
        <v>4010.1522842639761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495.91836734693868</v>
      </c>
      <c r="AI17" s="40">
        <f t="shared" si="0"/>
        <v>11920.813772494443</v>
      </c>
      <c r="AK17" s="40">
        <f t="shared" si="1"/>
        <v>385095.3832667477</v>
      </c>
      <c r="AL17" s="66" t="s">
        <v>73</v>
      </c>
      <c r="AM17" s="33">
        <v>474.72527472527474</v>
      </c>
      <c r="AN17" s="33">
        <v>169.23076923077269</v>
      </c>
      <c r="AO17" s="33">
        <v>1035.1851851851741</v>
      </c>
      <c r="AP17" s="33">
        <v>728.91103931920679</v>
      </c>
      <c r="AQ17" s="33">
        <v>847.09693014261291</v>
      </c>
      <c r="AR17" s="33">
        <v>881.98198198197963</v>
      </c>
      <c r="AS17" s="33">
        <v>1117.6119402985073</v>
      </c>
      <c r="AT17" s="33">
        <v>6170.1522842639761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495.91836734693868</v>
      </c>
      <c r="BD17" s="36">
        <f>SUM(AM17:BB17)</f>
        <v>11920.813772494443</v>
      </c>
      <c r="BF17" s="36">
        <f t="shared" si="3"/>
        <v>0</v>
      </c>
    </row>
    <row r="18" spans="2:58" x14ac:dyDescent="0.25">
      <c r="B18" s="37" t="s">
        <v>46</v>
      </c>
      <c r="C18" s="45" t="s">
        <v>47</v>
      </c>
      <c r="D18" s="38" t="s">
        <v>31</v>
      </c>
      <c r="E18" s="39">
        <v>7940.3239407848432</v>
      </c>
      <c r="F18" s="31">
        <v>0</v>
      </c>
      <c r="G18" s="32">
        <v>0</v>
      </c>
      <c r="I18" s="33">
        <v>9.4945054945054945</v>
      </c>
      <c r="J18" s="33">
        <v>3.3846153846154539</v>
      </c>
      <c r="K18" s="33">
        <v>20.703703703703482</v>
      </c>
      <c r="L18" s="33">
        <v>0</v>
      </c>
      <c r="M18" s="33">
        <v>14.578220786384136</v>
      </c>
      <c r="N18" s="33">
        <v>16.941938602852257</v>
      </c>
      <c r="O18" s="33">
        <v>17.639639639639594</v>
      </c>
      <c r="P18" s="33">
        <v>9.5522388059701466</v>
      </c>
      <c r="Q18" s="33">
        <v>0</v>
      </c>
      <c r="R18" s="33">
        <v>12.799999999999997</v>
      </c>
      <c r="S18" s="33">
        <v>0</v>
      </c>
      <c r="T18" s="33">
        <v>38.4</v>
      </c>
      <c r="U18" s="33">
        <v>4.7999999999999989</v>
      </c>
      <c r="V18" s="33">
        <v>80.20304568527952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9.9183673469387745</v>
      </c>
      <c r="AI18" s="40">
        <f t="shared" si="0"/>
        <v>238.41627544988884</v>
      </c>
      <c r="AK18" s="40">
        <f t="shared" si="1"/>
        <v>7701.9076653349548</v>
      </c>
      <c r="AL18" s="66" t="s">
        <v>77</v>
      </c>
      <c r="AM18" s="33">
        <v>9.4945054945054945</v>
      </c>
      <c r="AN18" s="33">
        <v>3.3846153846154539</v>
      </c>
      <c r="AO18" s="33">
        <v>20.703703703703482</v>
      </c>
      <c r="AP18" s="33">
        <v>14.578220786384136</v>
      </c>
      <c r="AQ18" s="33">
        <v>16.941938602852257</v>
      </c>
      <c r="AR18" s="33">
        <v>17.639639639639594</v>
      </c>
      <c r="AS18" s="33">
        <v>22.352238805970146</v>
      </c>
      <c r="AT18" s="33">
        <v>123.40304568527952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9.9183673469387745</v>
      </c>
      <c r="BD18" s="36">
        <f>SUM(AM18:BB18)</f>
        <v>238.41627544988884</v>
      </c>
      <c r="BF18" s="36">
        <f t="shared" si="3"/>
        <v>0</v>
      </c>
    </row>
    <row r="19" spans="2:58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I19" s="40">
        <f t="shared" si="0"/>
        <v>0</v>
      </c>
      <c r="AK19" s="40">
        <f t="shared" si="1"/>
        <v>0</v>
      </c>
      <c r="AL19" s="66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D19" s="43"/>
      <c r="BF19" s="36">
        <f t="shared" si="3"/>
        <v>0</v>
      </c>
    </row>
    <row r="20" spans="2:58" ht="15" customHeight="1" x14ac:dyDescent="0.25">
      <c r="B20" s="27">
        <v>4</v>
      </c>
      <c r="C20" s="28" t="s">
        <v>34</v>
      </c>
      <c r="D20" s="29" t="s">
        <v>30</v>
      </c>
      <c r="E20" s="30">
        <v>459579.99999999988</v>
      </c>
      <c r="F20" s="31"/>
      <c r="G20" s="32"/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I20" s="35">
        <f t="shared" si="0"/>
        <v>0</v>
      </c>
      <c r="AJ20" s="18"/>
      <c r="AK20" s="35">
        <f t="shared" si="1"/>
        <v>459579.99999999988</v>
      </c>
      <c r="AL20" s="66"/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D20" s="36">
        <f>SUM(AM20:BB20)</f>
        <v>0</v>
      </c>
      <c r="BE20" s="20"/>
      <c r="BF20" s="36">
        <f t="shared" si="3"/>
        <v>0</v>
      </c>
    </row>
    <row r="21" spans="2:58" x14ac:dyDescent="0.25">
      <c r="B21" s="46" t="s">
        <v>46</v>
      </c>
      <c r="C21" s="47" t="s">
        <v>52</v>
      </c>
      <c r="D21" s="38" t="s">
        <v>31</v>
      </c>
      <c r="E21" s="39">
        <v>91915.999999999985</v>
      </c>
      <c r="F21" s="31">
        <v>0</v>
      </c>
      <c r="G21" s="32">
        <v>0</v>
      </c>
      <c r="H21" s="40">
        <f>SUM(AM21:BB23)</f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I21" s="40">
        <f t="shared" si="0"/>
        <v>0</v>
      </c>
      <c r="AK21" s="40">
        <f t="shared" si="1"/>
        <v>91915.999999999985</v>
      </c>
      <c r="AL21" s="66" t="s">
        <v>78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D21" s="36">
        <f>SUM(AM21:BB21)</f>
        <v>0</v>
      </c>
      <c r="BF21" s="36">
        <f t="shared" si="3"/>
        <v>0</v>
      </c>
    </row>
    <row r="22" spans="2:58" x14ac:dyDescent="0.25">
      <c r="B22" s="46" t="s">
        <v>46</v>
      </c>
      <c r="C22" s="47" t="s">
        <v>49</v>
      </c>
      <c r="D22" s="38" t="s">
        <v>30</v>
      </c>
      <c r="E22" s="39">
        <v>459579.99999999988</v>
      </c>
      <c r="F22" s="31">
        <v>0</v>
      </c>
      <c r="G22" s="32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I22" s="40">
        <f t="shared" si="0"/>
        <v>0</v>
      </c>
      <c r="AK22" s="40">
        <f t="shared" si="1"/>
        <v>459579.99999999988</v>
      </c>
      <c r="AL22" s="66" t="s">
        <v>79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D22" s="36">
        <f>SUM(AM22:BB22)</f>
        <v>0</v>
      </c>
      <c r="BF22" s="36">
        <f t="shared" si="3"/>
        <v>0</v>
      </c>
    </row>
    <row r="23" spans="2:58" x14ac:dyDescent="0.25">
      <c r="B23" s="37" t="s">
        <v>46</v>
      </c>
      <c r="C23" s="38" t="s">
        <v>48</v>
      </c>
      <c r="D23" s="38" t="s">
        <v>30</v>
      </c>
      <c r="E23" s="39">
        <v>459579.99999999988</v>
      </c>
      <c r="F23" s="31">
        <v>0</v>
      </c>
      <c r="G23" s="32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I23" s="40">
        <f t="shared" si="0"/>
        <v>0</v>
      </c>
      <c r="AK23" s="40">
        <f t="shared" si="1"/>
        <v>459579.99999999988</v>
      </c>
      <c r="AL23" s="66" t="s">
        <v>154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D23" s="36">
        <f>SUM(AM23:BB23)</f>
        <v>0</v>
      </c>
      <c r="BF23" s="36">
        <f t="shared" si="3"/>
        <v>0</v>
      </c>
    </row>
    <row r="24" spans="2:58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I24" s="40">
        <f t="shared" si="0"/>
        <v>0</v>
      </c>
      <c r="AK24" s="40">
        <f t="shared" si="1"/>
        <v>0</v>
      </c>
      <c r="AL24" s="66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D24" s="43"/>
      <c r="BF24" s="36">
        <f t="shared" si="3"/>
        <v>0</v>
      </c>
    </row>
    <row r="25" spans="2:58" ht="15" customHeight="1" x14ac:dyDescent="0.25">
      <c r="B25" s="27">
        <v>5</v>
      </c>
      <c r="C25" s="28" t="s">
        <v>35</v>
      </c>
      <c r="D25" s="29" t="s">
        <v>30</v>
      </c>
      <c r="E25" s="30">
        <v>14112.999999999995</v>
      </c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I25" s="48">
        <f t="shared" si="0"/>
        <v>0</v>
      </c>
      <c r="AJ25" s="18"/>
      <c r="AK25" s="35">
        <f t="shared" si="1"/>
        <v>14112.999999999995</v>
      </c>
      <c r="AL25" s="66"/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D25" s="36">
        <f>SUM(AM25:BB25)</f>
        <v>0</v>
      </c>
      <c r="BE25" s="20"/>
      <c r="BF25" s="36">
        <f t="shared" si="3"/>
        <v>0</v>
      </c>
    </row>
    <row r="26" spans="2:58" ht="15.75" thickBot="1" x14ac:dyDescent="0.3">
      <c r="B26" s="49" t="s">
        <v>46</v>
      </c>
      <c r="C26" s="50" t="s">
        <v>54</v>
      </c>
      <c r="D26" s="50" t="s">
        <v>30</v>
      </c>
      <c r="E26" s="51">
        <v>14112.999999999995</v>
      </c>
      <c r="F26" s="52">
        <v>0</v>
      </c>
      <c r="G26" s="53">
        <v>0</v>
      </c>
      <c r="H26" s="40">
        <f>SUM(AM26:BB26)</f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I26" s="40">
        <f t="shared" si="0"/>
        <v>0</v>
      </c>
      <c r="AK26" s="40">
        <f t="shared" si="1"/>
        <v>14112.999999999995</v>
      </c>
      <c r="AL26" s="66" t="s">
        <v>80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D26" s="36">
        <f>SUM(AM26:BB26)</f>
        <v>0</v>
      </c>
      <c r="BF26" s="36">
        <f t="shared" si="3"/>
        <v>0</v>
      </c>
    </row>
    <row r="27" spans="2:58" ht="15.75" thickBot="1" x14ac:dyDescent="0.3">
      <c r="B27" s="54"/>
      <c r="C27" s="55"/>
      <c r="D27" s="55"/>
      <c r="E27" s="55"/>
      <c r="F27" s="56" t="s">
        <v>28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</row>
    <row r="28" spans="2:58" x14ac:dyDescent="0.25">
      <c r="AL28" s="66" t="s">
        <v>72</v>
      </c>
      <c r="AM28" s="1">
        <f>SUMIF($AL$8:$AL$26,$AL28,AM$8:AM$26)</f>
        <v>0</v>
      </c>
      <c r="AN28" s="1">
        <f t="shared" ref="AN28:BB37" si="4">SUMIF($AL$8:$AL$26,$AL28,AN$8:AN$26)</f>
        <v>0</v>
      </c>
      <c r="AO28" s="1">
        <f t="shared" si="4"/>
        <v>0</v>
      </c>
      <c r="AP28" s="1">
        <f t="shared" si="4"/>
        <v>0</v>
      </c>
      <c r="AQ28" s="1">
        <f t="shared" si="4"/>
        <v>0</v>
      </c>
      <c r="AR28" s="1">
        <f t="shared" si="4"/>
        <v>21.6</v>
      </c>
      <c r="AS28" s="1">
        <f t="shared" si="4"/>
        <v>0</v>
      </c>
      <c r="AT28" s="1">
        <f t="shared" si="4"/>
        <v>0</v>
      </c>
      <c r="AU28" s="1">
        <f t="shared" si="4"/>
        <v>0</v>
      </c>
      <c r="AV28" s="1">
        <f t="shared" si="4"/>
        <v>0</v>
      </c>
      <c r="AW28" s="1">
        <f t="shared" si="4"/>
        <v>0</v>
      </c>
      <c r="AX28" s="1">
        <f t="shared" si="4"/>
        <v>0</v>
      </c>
      <c r="AY28" s="1">
        <f t="shared" si="4"/>
        <v>0</v>
      </c>
      <c r="AZ28" s="1">
        <f t="shared" si="4"/>
        <v>0</v>
      </c>
      <c r="BA28" s="1">
        <f t="shared" si="4"/>
        <v>0</v>
      </c>
      <c r="BB28" s="1">
        <f t="shared" si="4"/>
        <v>26.453571428571419</v>
      </c>
    </row>
    <row r="29" spans="2:58" x14ac:dyDescent="0.25">
      <c r="H29" s="40">
        <f>SUM(H8:H26)</f>
        <v>14624.253833573035</v>
      </c>
      <c r="AL29" s="66" t="s">
        <v>73</v>
      </c>
      <c r="AM29" s="1">
        <f t="shared" ref="AM29:AM37" si="5">SUMIF($AL$8:$AL$26,$AL29,AM$8:AM$26)</f>
        <v>474.72527472527474</v>
      </c>
      <c r="AN29" s="1">
        <f t="shared" si="4"/>
        <v>169.23076923077269</v>
      </c>
      <c r="AO29" s="1">
        <f t="shared" si="4"/>
        <v>1035.1851851851741</v>
      </c>
      <c r="AP29" s="1">
        <f t="shared" si="4"/>
        <v>728.91103931920679</v>
      </c>
      <c r="AQ29" s="1">
        <f t="shared" si="4"/>
        <v>847.09693014261291</v>
      </c>
      <c r="AR29" s="1">
        <f t="shared" si="4"/>
        <v>1601.9819819819797</v>
      </c>
      <c r="AS29" s="1">
        <f t="shared" si="4"/>
        <v>1117.6119402985073</v>
      </c>
      <c r="AT29" s="1">
        <f t="shared" si="4"/>
        <v>6170.1522842639761</v>
      </c>
      <c r="AU29" s="1">
        <f t="shared" si="4"/>
        <v>0</v>
      </c>
      <c r="AV29" s="1">
        <f t="shared" si="4"/>
        <v>0</v>
      </c>
      <c r="AW29" s="1">
        <f t="shared" si="4"/>
        <v>0</v>
      </c>
      <c r="AX29" s="1">
        <f t="shared" si="4"/>
        <v>0</v>
      </c>
      <c r="AY29" s="1">
        <f t="shared" si="4"/>
        <v>0</v>
      </c>
      <c r="AZ29" s="1">
        <f t="shared" si="4"/>
        <v>0</v>
      </c>
      <c r="BA29" s="1">
        <f t="shared" si="4"/>
        <v>0</v>
      </c>
      <c r="BB29" s="1">
        <f t="shared" si="4"/>
        <v>1377.7040816326526</v>
      </c>
    </row>
    <row r="30" spans="2:58" x14ac:dyDescent="0.25">
      <c r="AL30" s="66" t="s">
        <v>74</v>
      </c>
      <c r="AM30" s="1">
        <f t="shared" si="5"/>
        <v>0</v>
      </c>
      <c r="AN30" s="1">
        <f t="shared" si="4"/>
        <v>0</v>
      </c>
      <c r="AO30" s="1">
        <f t="shared" si="4"/>
        <v>0</v>
      </c>
      <c r="AP30" s="1">
        <f t="shared" si="4"/>
        <v>0</v>
      </c>
      <c r="AQ30" s="1">
        <f t="shared" si="4"/>
        <v>0</v>
      </c>
      <c r="AR30" s="1">
        <f t="shared" si="4"/>
        <v>21.6</v>
      </c>
      <c r="AS30" s="1">
        <f t="shared" si="4"/>
        <v>0</v>
      </c>
      <c r="AT30" s="1">
        <f t="shared" si="4"/>
        <v>0</v>
      </c>
      <c r="AU30" s="1">
        <f t="shared" si="4"/>
        <v>0</v>
      </c>
      <c r="AV30" s="1">
        <f t="shared" si="4"/>
        <v>0</v>
      </c>
      <c r="AW30" s="1">
        <f t="shared" si="4"/>
        <v>0</v>
      </c>
      <c r="AX30" s="1">
        <f t="shared" si="4"/>
        <v>0</v>
      </c>
      <c r="AY30" s="1">
        <f t="shared" si="4"/>
        <v>0</v>
      </c>
      <c r="AZ30" s="1">
        <f t="shared" si="4"/>
        <v>0</v>
      </c>
      <c r="BA30" s="1">
        <f t="shared" si="4"/>
        <v>0</v>
      </c>
      <c r="BB30" s="1">
        <f t="shared" si="4"/>
        <v>26.453571428571419</v>
      </c>
    </row>
    <row r="31" spans="2:58" x14ac:dyDescent="0.25">
      <c r="I31" s="1" t="s">
        <v>36</v>
      </c>
      <c r="AL31" s="66" t="s">
        <v>75</v>
      </c>
      <c r="AM31" s="1">
        <f t="shared" si="5"/>
        <v>0</v>
      </c>
      <c r="AN31" s="1">
        <f t="shared" si="4"/>
        <v>0</v>
      </c>
      <c r="AO31" s="1">
        <f t="shared" si="4"/>
        <v>0</v>
      </c>
      <c r="AP31" s="1">
        <f t="shared" si="4"/>
        <v>137.52725028235309</v>
      </c>
      <c r="AQ31" s="1">
        <f t="shared" si="4"/>
        <v>137.77737490935422</v>
      </c>
      <c r="AR31" s="1">
        <f t="shared" si="4"/>
        <v>107.06699332259845</v>
      </c>
      <c r="AS31" s="1">
        <f t="shared" si="4"/>
        <v>50.406064913527644</v>
      </c>
      <c r="AT31" s="1">
        <f t="shared" si="4"/>
        <v>33.333333333333336</v>
      </c>
      <c r="AU31" s="1">
        <f t="shared" si="4"/>
        <v>0</v>
      </c>
      <c r="AV31" s="1">
        <f t="shared" si="4"/>
        <v>0</v>
      </c>
      <c r="AW31" s="1">
        <f t="shared" si="4"/>
        <v>0</v>
      </c>
      <c r="AX31" s="1">
        <f t="shared" si="4"/>
        <v>93.586695656306304</v>
      </c>
      <c r="AY31" s="1">
        <f t="shared" si="4"/>
        <v>17.03083989501318</v>
      </c>
      <c r="AZ31" s="1">
        <f t="shared" si="4"/>
        <v>30.309523809523725</v>
      </c>
      <c r="BA31" s="1">
        <f t="shared" si="4"/>
        <v>6.666666666666667</v>
      </c>
      <c r="BB31" s="1">
        <f t="shared" si="4"/>
        <v>0</v>
      </c>
    </row>
    <row r="32" spans="2:58" x14ac:dyDescent="0.25">
      <c r="AL32" s="66" t="s">
        <v>76</v>
      </c>
      <c r="AM32" s="1">
        <f t="shared" si="5"/>
        <v>0</v>
      </c>
      <c r="AN32" s="1">
        <f t="shared" si="4"/>
        <v>0</v>
      </c>
      <c r="AO32" s="1">
        <f t="shared" si="4"/>
        <v>0</v>
      </c>
      <c r="AP32" s="1">
        <f t="shared" si="4"/>
        <v>34.381812570588274</v>
      </c>
      <c r="AQ32" s="1">
        <f t="shared" si="4"/>
        <v>34.444343727338556</v>
      </c>
      <c r="AR32" s="1">
        <f t="shared" si="4"/>
        <v>26.766748330649612</v>
      </c>
      <c r="AS32" s="1">
        <f t="shared" si="4"/>
        <v>12.601516228381911</v>
      </c>
      <c r="AT32" s="1">
        <f t="shared" si="4"/>
        <v>8.3333333333333339</v>
      </c>
      <c r="AU32" s="1">
        <f t="shared" si="4"/>
        <v>0</v>
      </c>
      <c r="AV32" s="1">
        <f t="shared" si="4"/>
        <v>0</v>
      </c>
      <c r="AW32" s="1">
        <f t="shared" si="4"/>
        <v>0</v>
      </c>
      <c r="AX32" s="1">
        <f t="shared" si="4"/>
        <v>23.396673914076576</v>
      </c>
      <c r="AY32" s="1">
        <f t="shared" si="4"/>
        <v>4.2577099737532951</v>
      </c>
      <c r="AZ32" s="1">
        <f t="shared" si="4"/>
        <v>7.5773809523809312</v>
      </c>
      <c r="BA32" s="1">
        <f t="shared" si="4"/>
        <v>1.6666666666666667</v>
      </c>
      <c r="BB32" s="1">
        <f t="shared" si="4"/>
        <v>0</v>
      </c>
    </row>
    <row r="33" spans="9:54" x14ac:dyDescent="0.25">
      <c r="I33" s="1" t="s">
        <v>37</v>
      </c>
      <c r="AL33" s="66" t="s">
        <v>77</v>
      </c>
      <c r="AM33" s="1">
        <f t="shared" si="5"/>
        <v>9.4945054945054945</v>
      </c>
      <c r="AN33" s="1">
        <f t="shared" si="4"/>
        <v>3.3846153846154539</v>
      </c>
      <c r="AO33" s="1">
        <f t="shared" si="4"/>
        <v>20.703703703703482</v>
      </c>
      <c r="AP33" s="1">
        <f t="shared" si="4"/>
        <v>14.578220786384136</v>
      </c>
      <c r="AQ33" s="1">
        <f t="shared" si="4"/>
        <v>16.941938602852257</v>
      </c>
      <c r="AR33" s="1">
        <f t="shared" si="4"/>
        <v>17.639639639639594</v>
      </c>
      <c r="AS33" s="1">
        <f t="shared" si="4"/>
        <v>22.352238805970146</v>
      </c>
      <c r="AT33" s="1">
        <f t="shared" si="4"/>
        <v>123.40304568527952</v>
      </c>
      <c r="AU33" s="1">
        <f t="shared" si="4"/>
        <v>0</v>
      </c>
      <c r="AV33" s="1">
        <f t="shared" si="4"/>
        <v>0</v>
      </c>
      <c r="AW33" s="1">
        <f t="shared" si="4"/>
        <v>0</v>
      </c>
      <c r="AX33" s="1">
        <f t="shared" si="4"/>
        <v>0</v>
      </c>
      <c r="AY33" s="1">
        <f t="shared" si="4"/>
        <v>0</v>
      </c>
      <c r="AZ33" s="1">
        <f t="shared" si="4"/>
        <v>0</v>
      </c>
      <c r="BA33" s="1">
        <f t="shared" si="4"/>
        <v>0</v>
      </c>
      <c r="BB33" s="1">
        <f t="shared" si="4"/>
        <v>9.9183673469387745</v>
      </c>
    </row>
    <row r="34" spans="9:54" x14ac:dyDescent="0.25">
      <c r="AL34" s="66" t="s">
        <v>78</v>
      </c>
      <c r="AM34" s="1">
        <f t="shared" si="5"/>
        <v>0</v>
      </c>
      <c r="AN34" s="1">
        <f t="shared" si="4"/>
        <v>0</v>
      </c>
      <c r="AO34" s="1">
        <f t="shared" si="4"/>
        <v>0</v>
      </c>
      <c r="AP34" s="1">
        <f t="shared" si="4"/>
        <v>0</v>
      </c>
      <c r="AQ34" s="1">
        <f t="shared" si="4"/>
        <v>0</v>
      </c>
      <c r="AR34" s="1">
        <f t="shared" si="4"/>
        <v>0</v>
      </c>
      <c r="AS34" s="1">
        <f t="shared" si="4"/>
        <v>0</v>
      </c>
      <c r="AT34" s="1">
        <f t="shared" si="4"/>
        <v>0</v>
      </c>
      <c r="AU34" s="1">
        <f t="shared" si="4"/>
        <v>0</v>
      </c>
      <c r="AV34" s="1">
        <f t="shared" si="4"/>
        <v>0</v>
      </c>
      <c r="AW34" s="1">
        <f t="shared" si="4"/>
        <v>0</v>
      </c>
      <c r="AX34" s="1">
        <f t="shared" si="4"/>
        <v>0</v>
      </c>
      <c r="AY34" s="1">
        <f t="shared" si="4"/>
        <v>0</v>
      </c>
      <c r="AZ34" s="1">
        <f t="shared" si="4"/>
        <v>0</v>
      </c>
      <c r="BA34" s="1">
        <f t="shared" si="4"/>
        <v>0</v>
      </c>
      <c r="BB34" s="1">
        <f t="shared" si="4"/>
        <v>0</v>
      </c>
    </row>
    <row r="35" spans="9:54" x14ac:dyDescent="0.25">
      <c r="I35" s="1" t="s">
        <v>38</v>
      </c>
      <c r="AL35" s="66" t="s">
        <v>79</v>
      </c>
      <c r="AM35" s="1">
        <f t="shared" si="5"/>
        <v>0</v>
      </c>
      <c r="AN35" s="1">
        <f t="shared" si="4"/>
        <v>0</v>
      </c>
      <c r="AO35" s="1">
        <f t="shared" si="4"/>
        <v>0</v>
      </c>
      <c r="AP35" s="1">
        <f t="shared" si="4"/>
        <v>0</v>
      </c>
      <c r="AQ35" s="1">
        <f t="shared" si="4"/>
        <v>0</v>
      </c>
      <c r="AR35" s="1">
        <f t="shared" si="4"/>
        <v>0</v>
      </c>
      <c r="AS35" s="1">
        <f t="shared" si="4"/>
        <v>0</v>
      </c>
      <c r="AT35" s="1">
        <f t="shared" si="4"/>
        <v>0</v>
      </c>
      <c r="AU35" s="1">
        <f t="shared" si="4"/>
        <v>0</v>
      </c>
      <c r="AV35" s="1">
        <f t="shared" si="4"/>
        <v>0</v>
      </c>
      <c r="AW35" s="1">
        <f t="shared" si="4"/>
        <v>0</v>
      </c>
      <c r="AX35" s="1">
        <f t="shared" si="4"/>
        <v>0</v>
      </c>
      <c r="AY35" s="1">
        <f t="shared" si="4"/>
        <v>0</v>
      </c>
      <c r="AZ35" s="1">
        <f t="shared" si="4"/>
        <v>0</v>
      </c>
      <c r="BA35" s="1">
        <f t="shared" si="4"/>
        <v>0</v>
      </c>
      <c r="BB35" s="1">
        <f t="shared" si="4"/>
        <v>0</v>
      </c>
    </row>
    <row r="36" spans="9:54" x14ac:dyDescent="0.25">
      <c r="I36" s="1" t="s">
        <v>39</v>
      </c>
      <c r="AL36" s="66" t="s">
        <v>154</v>
      </c>
      <c r="AM36" s="1">
        <f t="shared" si="5"/>
        <v>0</v>
      </c>
      <c r="AN36" s="1">
        <f t="shared" si="4"/>
        <v>0</v>
      </c>
      <c r="AO36" s="1">
        <f t="shared" si="4"/>
        <v>0</v>
      </c>
      <c r="AP36" s="1">
        <f t="shared" si="4"/>
        <v>0</v>
      </c>
      <c r="AQ36" s="1">
        <f t="shared" si="4"/>
        <v>0</v>
      </c>
      <c r="AR36" s="1">
        <f t="shared" si="4"/>
        <v>0</v>
      </c>
      <c r="AS36" s="1">
        <f t="shared" si="4"/>
        <v>0</v>
      </c>
      <c r="AT36" s="1">
        <f t="shared" si="4"/>
        <v>0</v>
      </c>
      <c r="AU36" s="1">
        <f t="shared" si="4"/>
        <v>0</v>
      </c>
      <c r="AV36" s="1">
        <f t="shared" si="4"/>
        <v>0</v>
      </c>
      <c r="AW36" s="1">
        <f t="shared" si="4"/>
        <v>0</v>
      </c>
      <c r="AX36" s="1">
        <f t="shared" si="4"/>
        <v>0</v>
      </c>
      <c r="AY36" s="1">
        <f t="shared" si="4"/>
        <v>0</v>
      </c>
      <c r="AZ36" s="1">
        <f t="shared" si="4"/>
        <v>0</v>
      </c>
      <c r="BA36" s="1">
        <f t="shared" si="4"/>
        <v>0</v>
      </c>
      <c r="BB36" s="1">
        <f t="shared" si="4"/>
        <v>0</v>
      </c>
    </row>
    <row r="37" spans="9:54" x14ac:dyDescent="0.25">
      <c r="AL37" s="66" t="s">
        <v>80</v>
      </c>
      <c r="AM37" s="1">
        <f t="shared" si="5"/>
        <v>0</v>
      </c>
      <c r="AN37" s="1">
        <f t="shared" si="4"/>
        <v>0</v>
      </c>
      <c r="AO37" s="1">
        <f t="shared" si="4"/>
        <v>0</v>
      </c>
      <c r="AP37" s="1">
        <f t="shared" si="4"/>
        <v>0</v>
      </c>
      <c r="AQ37" s="1">
        <f t="shared" si="4"/>
        <v>0</v>
      </c>
      <c r="AR37" s="1">
        <f t="shared" si="4"/>
        <v>0</v>
      </c>
      <c r="AS37" s="1">
        <f t="shared" si="4"/>
        <v>0</v>
      </c>
      <c r="AT37" s="1">
        <f t="shared" si="4"/>
        <v>0</v>
      </c>
      <c r="AU37" s="1">
        <f t="shared" si="4"/>
        <v>0</v>
      </c>
      <c r="AV37" s="1">
        <f t="shared" si="4"/>
        <v>0</v>
      </c>
      <c r="AW37" s="1">
        <f t="shared" si="4"/>
        <v>0</v>
      </c>
      <c r="AX37" s="1">
        <f t="shared" si="4"/>
        <v>0</v>
      </c>
      <c r="AY37" s="1">
        <f t="shared" si="4"/>
        <v>0</v>
      </c>
      <c r="AZ37" s="1">
        <f t="shared" si="4"/>
        <v>0</v>
      </c>
      <c r="BA37" s="1">
        <f t="shared" si="4"/>
        <v>0</v>
      </c>
      <c r="BB37" s="1">
        <f t="shared" si="4"/>
        <v>0</v>
      </c>
    </row>
    <row r="38" spans="9:54" x14ac:dyDescent="0.25">
      <c r="I38" s="1" t="s">
        <v>40</v>
      </c>
    </row>
    <row r="42" spans="9:54" x14ac:dyDescent="0.25">
      <c r="I42" s="1" t="s">
        <v>41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T42"/>
  <sheetViews>
    <sheetView showGridLines="0" topLeftCell="G19" zoomScale="85" zoomScaleNormal="85" workbookViewId="0">
      <selection activeCell="AS8" sqref="AS8:AS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1.5703125" bestFit="1" customWidth="1"/>
    <col min="9" max="40" width="11.7109375" style="1" hidden="1" customWidth="1" outlineLevel="1"/>
    <col min="41" max="41" width="9.140625" hidden="1" customWidth="1" outlineLevel="1"/>
    <col min="42" max="42" width="11.5703125" hidden="1" customWidth="1" outlineLevel="1"/>
    <col min="43" max="43" width="9.140625" hidden="1" customWidth="1" outlineLevel="1"/>
    <col min="44" max="44" width="11.5703125" hidden="1" customWidth="1" outlineLevel="1"/>
    <col min="45" max="45" width="9.140625" collapsed="1"/>
    <col min="46" max="68" width="11.7109375" style="1" customWidth="1" outlineLevel="1"/>
    <col min="69" max="69" width="9.140625" style="1"/>
    <col min="70" max="70" width="11.5703125" style="1" bestFit="1" customWidth="1"/>
    <col min="71" max="71" width="9.140625" style="1"/>
    <col min="72" max="72" width="9.5703125" style="1" bestFit="1" customWidth="1"/>
    <col min="73" max="16384" width="9.140625" style="1"/>
  </cols>
  <sheetData>
    <row r="1" spans="1:72" ht="15.75" thickBot="1" x14ac:dyDescent="0.3"/>
    <row r="2" spans="1:72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17</v>
      </c>
      <c r="J2" s="4" t="s">
        <v>17</v>
      </c>
      <c r="K2" s="4" t="s">
        <v>17</v>
      </c>
      <c r="L2" s="4" t="s">
        <v>17</v>
      </c>
      <c r="M2" s="4" t="s">
        <v>17</v>
      </c>
      <c r="N2" s="4" t="s">
        <v>17</v>
      </c>
      <c r="O2" s="4" t="s">
        <v>17</v>
      </c>
      <c r="P2" s="4" t="s">
        <v>17</v>
      </c>
      <c r="Q2" s="4" t="s">
        <v>17</v>
      </c>
      <c r="R2" s="4" t="s">
        <v>17</v>
      </c>
      <c r="S2" s="4" t="s">
        <v>17</v>
      </c>
      <c r="T2" s="4" t="s">
        <v>17</v>
      </c>
      <c r="U2" s="4" t="s">
        <v>17</v>
      </c>
      <c r="V2" s="4" t="s">
        <v>17</v>
      </c>
      <c r="W2" s="4" t="s">
        <v>17</v>
      </c>
      <c r="X2" s="4" t="s">
        <v>17</v>
      </c>
      <c r="Y2" s="4" t="s">
        <v>17</v>
      </c>
      <c r="Z2" s="4" t="s">
        <v>17</v>
      </c>
      <c r="AA2" s="4" t="s">
        <v>17</v>
      </c>
      <c r="AB2" s="4" t="s">
        <v>17</v>
      </c>
      <c r="AC2" s="4" t="s">
        <v>17</v>
      </c>
      <c r="AD2" s="4" t="s">
        <v>17</v>
      </c>
      <c r="AE2" s="4" t="s">
        <v>17</v>
      </c>
      <c r="AF2" s="4" t="s">
        <v>17</v>
      </c>
      <c r="AG2" s="4" t="s">
        <v>17</v>
      </c>
      <c r="AH2" s="4" t="s">
        <v>17</v>
      </c>
      <c r="AI2" s="4" t="s">
        <v>17</v>
      </c>
      <c r="AJ2" s="4" t="s">
        <v>17</v>
      </c>
      <c r="AK2" s="4" t="s">
        <v>17</v>
      </c>
      <c r="AL2" s="4" t="s">
        <v>17</v>
      </c>
      <c r="AM2" s="4" t="s">
        <v>17</v>
      </c>
      <c r="AN2" s="4" t="s">
        <v>17</v>
      </c>
      <c r="AO2" s="2"/>
      <c r="AP2" s="5"/>
      <c r="AQ2" s="2"/>
      <c r="AR2" s="2"/>
      <c r="AS2" s="2"/>
      <c r="AT2" s="4" t="s">
        <v>0</v>
      </c>
      <c r="AU2" s="4" t="s">
        <v>0</v>
      </c>
      <c r="AV2" s="4" t="s">
        <v>0</v>
      </c>
      <c r="AW2" s="4" t="s">
        <v>0</v>
      </c>
      <c r="AX2" s="4" t="s">
        <v>0</v>
      </c>
      <c r="AY2" s="4" t="s">
        <v>0</v>
      </c>
      <c r="AZ2" s="4" t="s">
        <v>0</v>
      </c>
      <c r="BA2" s="4" t="s">
        <v>0</v>
      </c>
      <c r="BB2" s="4" t="s">
        <v>0</v>
      </c>
      <c r="BC2" s="4" t="s">
        <v>0</v>
      </c>
      <c r="BD2" s="4" t="s">
        <v>0</v>
      </c>
      <c r="BE2" s="4" t="s">
        <v>0</v>
      </c>
      <c r="BF2" s="4" t="s">
        <v>0</v>
      </c>
      <c r="BG2" s="4" t="s">
        <v>0</v>
      </c>
      <c r="BH2" s="4" t="s">
        <v>0</v>
      </c>
      <c r="BI2" s="4" t="s">
        <v>0</v>
      </c>
      <c r="BJ2" s="4" t="s">
        <v>0</v>
      </c>
      <c r="BK2" s="4" t="s">
        <v>0</v>
      </c>
      <c r="BL2" s="4" t="s">
        <v>0</v>
      </c>
      <c r="BM2" s="4" t="s">
        <v>0</v>
      </c>
      <c r="BN2" s="4" t="s">
        <v>0</v>
      </c>
      <c r="BO2" s="4" t="s">
        <v>0</v>
      </c>
      <c r="BP2" s="4" t="s">
        <v>0</v>
      </c>
    </row>
    <row r="3" spans="1:72" s="11" customFormat="1" ht="19.5" thickBot="1" x14ac:dyDescent="0.35">
      <c r="A3" s="7"/>
      <c r="B3" s="8" t="s">
        <v>18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4">
        <v>26</v>
      </c>
      <c r="AI3" s="4">
        <v>27</v>
      </c>
      <c r="AJ3" s="4">
        <v>28</v>
      </c>
      <c r="AK3" s="4">
        <v>29</v>
      </c>
      <c r="AL3" s="4">
        <v>30</v>
      </c>
      <c r="AM3" s="4">
        <v>31</v>
      </c>
      <c r="AN3" s="4">
        <v>32</v>
      </c>
      <c r="AO3" s="7"/>
      <c r="AP3" s="5"/>
      <c r="AQ3" s="7"/>
      <c r="AR3" s="7"/>
      <c r="AS3" s="7"/>
      <c r="AT3" s="4">
        <v>1</v>
      </c>
      <c r="AU3" s="4">
        <v>2</v>
      </c>
      <c r="AV3" s="4">
        <v>3</v>
      </c>
      <c r="AW3" s="4">
        <v>4</v>
      </c>
      <c r="AX3" s="4">
        <v>5</v>
      </c>
      <c r="AY3" s="4">
        <v>6</v>
      </c>
      <c r="AZ3" s="4">
        <v>7</v>
      </c>
      <c r="BA3" s="4">
        <v>8</v>
      </c>
      <c r="BB3" s="4">
        <v>9</v>
      </c>
      <c r="BC3" s="4">
        <v>10</v>
      </c>
      <c r="BD3" s="4">
        <v>11</v>
      </c>
      <c r="BE3" s="4">
        <v>12</v>
      </c>
      <c r="BF3" s="4">
        <v>13</v>
      </c>
      <c r="BG3" s="4">
        <v>14</v>
      </c>
      <c r="BH3" s="4">
        <v>15</v>
      </c>
      <c r="BI3" s="4">
        <v>16</v>
      </c>
      <c r="BJ3" s="4">
        <v>17</v>
      </c>
      <c r="BK3" s="4">
        <v>18</v>
      </c>
      <c r="BL3" s="4">
        <v>19</v>
      </c>
      <c r="BM3" s="4">
        <v>20</v>
      </c>
      <c r="BN3" s="4">
        <v>21</v>
      </c>
      <c r="BO3" s="4">
        <v>22</v>
      </c>
      <c r="BP3" s="4">
        <v>23</v>
      </c>
    </row>
    <row r="4" spans="1:72" s="11" customFormat="1" ht="19.5" thickBot="1" x14ac:dyDescent="0.35">
      <c r="A4" s="7"/>
      <c r="B4" s="8" t="s">
        <v>19</v>
      </c>
      <c r="C4" s="9"/>
      <c r="D4" s="9"/>
      <c r="E4" s="9"/>
      <c r="F4" s="9"/>
      <c r="G4" s="10"/>
      <c r="H4" s="7"/>
      <c r="I4" s="12" t="s">
        <v>55</v>
      </c>
      <c r="J4" s="12" t="s">
        <v>55</v>
      </c>
      <c r="K4" s="12" t="s">
        <v>36</v>
      </c>
      <c r="L4" s="12" t="s">
        <v>36</v>
      </c>
      <c r="M4" s="12" t="s">
        <v>37</v>
      </c>
      <c r="N4" s="12" t="s">
        <v>38</v>
      </c>
      <c r="O4" s="12" t="s">
        <v>38</v>
      </c>
      <c r="P4" s="12" t="s">
        <v>39</v>
      </c>
      <c r="Q4" s="12" t="s">
        <v>56</v>
      </c>
      <c r="R4" s="12" t="s">
        <v>40</v>
      </c>
      <c r="S4" s="12" t="s">
        <v>40</v>
      </c>
      <c r="T4" s="12" t="s">
        <v>57</v>
      </c>
      <c r="U4" s="12" t="s">
        <v>57</v>
      </c>
      <c r="V4" s="12" t="s">
        <v>41</v>
      </c>
      <c r="W4" s="12" t="s">
        <v>58</v>
      </c>
      <c r="X4" s="12" t="s">
        <v>58</v>
      </c>
      <c r="Y4" s="12" t="s">
        <v>59</v>
      </c>
      <c r="Z4" s="12" t="s">
        <v>59</v>
      </c>
      <c r="AA4" s="12" t="s">
        <v>60</v>
      </c>
      <c r="AB4" s="12" t="s">
        <v>61</v>
      </c>
      <c r="AC4" s="12" t="s">
        <v>62</v>
      </c>
      <c r="AD4" s="12" t="s">
        <v>63</v>
      </c>
      <c r="AE4" s="12" t="s">
        <v>64</v>
      </c>
      <c r="AF4" s="12" t="s">
        <v>65</v>
      </c>
      <c r="AG4" s="12" t="s">
        <v>65</v>
      </c>
      <c r="AH4" s="12" t="s">
        <v>66</v>
      </c>
      <c r="AI4" s="12" t="s">
        <v>67</v>
      </c>
      <c r="AJ4" s="12" t="s">
        <v>68</v>
      </c>
      <c r="AK4" s="12" t="s">
        <v>69</v>
      </c>
      <c r="AL4" s="12" t="s">
        <v>69</v>
      </c>
      <c r="AM4" s="12" t="s">
        <v>70</v>
      </c>
      <c r="AN4" s="12" t="s">
        <v>71</v>
      </c>
      <c r="AO4" s="7"/>
      <c r="AP4" s="5"/>
      <c r="AQ4" s="7"/>
      <c r="AR4" s="7"/>
      <c r="AS4" s="7"/>
      <c r="AT4" s="13" t="s">
        <v>55</v>
      </c>
      <c r="AU4" s="13" t="s">
        <v>36</v>
      </c>
      <c r="AV4" s="13" t="s">
        <v>37</v>
      </c>
      <c r="AW4" s="13" t="s">
        <v>38</v>
      </c>
      <c r="AX4" s="13" t="s">
        <v>39</v>
      </c>
      <c r="AY4" s="13" t="s">
        <v>56</v>
      </c>
      <c r="AZ4" s="13" t="s">
        <v>40</v>
      </c>
      <c r="BA4" s="13" t="s">
        <v>57</v>
      </c>
      <c r="BB4" s="13" t="s">
        <v>41</v>
      </c>
      <c r="BC4" s="13" t="s">
        <v>58</v>
      </c>
      <c r="BD4" s="13" t="s">
        <v>59</v>
      </c>
      <c r="BE4" s="13" t="s">
        <v>60</v>
      </c>
      <c r="BF4" s="13" t="s">
        <v>61</v>
      </c>
      <c r="BG4" s="13" t="s">
        <v>62</v>
      </c>
      <c r="BH4" s="13" t="s">
        <v>63</v>
      </c>
      <c r="BI4" s="13" t="s">
        <v>64</v>
      </c>
      <c r="BJ4" s="13" t="s">
        <v>65</v>
      </c>
      <c r="BK4" s="13" t="s">
        <v>66</v>
      </c>
      <c r="BL4" s="13" t="s">
        <v>67</v>
      </c>
      <c r="BM4" s="13" t="s">
        <v>68</v>
      </c>
      <c r="BN4" s="13" t="s">
        <v>69</v>
      </c>
      <c r="BO4" s="13" t="s">
        <v>70</v>
      </c>
      <c r="BP4" s="13" t="s">
        <v>71</v>
      </c>
    </row>
    <row r="5" spans="1:72" x14ac:dyDescent="0.25">
      <c r="B5" s="14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6" t="s">
        <v>25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P5" s="5" t="s">
        <v>26</v>
      </c>
      <c r="AQ5" s="18"/>
      <c r="AR5" s="18" t="s">
        <v>27</v>
      </c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R5" s="19" t="s">
        <v>28</v>
      </c>
      <c r="BS5" s="20"/>
      <c r="BT5" s="20" t="s">
        <v>27</v>
      </c>
    </row>
    <row r="6" spans="1:72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</row>
    <row r="7" spans="1:72" ht="15" customHeight="1" x14ac:dyDescent="0.25">
      <c r="B7" s="27">
        <v>1</v>
      </c>
      <c r="C7" s="28" t="s">
        <v>29</v>
      </c>
      <c r="D7" s="29" t="s">
        <v>30</v>
      </c>
      <c r="E7" s="30">
        <v>25721.029864696924</v>
      </c>
      <c r="F7" s="31"/>
      <c r="G7" s="32"/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54.972875226039775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31.999999999996362</v>
      </c>
      <c r="AA7" s="33">
        <v>0</v>
      </c>
      <c r="AB7" s="33">
        <v>0</v>
      </c>
      <c r="AC7" s="33">
        <v>0</v>
      </c>
      <c r="AD7" s="33">
        <v>0</v>
      </c>
      <c r="AE7" s="33">
        <v>0</v>
      </c>
      <c r="AF7" s="33">
        <v>0</v>
      </c>
      <c r="AG7" s="33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P7" s="34">
        <f t="shared" ref="AP7:AP26" si="0">SUM(I7:AN7)</f>
        <v>86.972875226036138</v>
      </c>
      <c r="AQ7" s="18"/>
      <c r="AR7" s="35">
        <f t="shared" ref="AR7:AR26" si="1">E7-AP7</f>
        <v>25634.05698947089</v>
      </c>
      <c r="AT7" s="33">
        <v>0</v>
      </c>
      <c r="AU7" s="33">
        <v>0</v>
      </c>
      <c r="AV7" s="33">
        <v>0</v>
      </c>
      <c r="AW7" s="33">
        <v>54.972875226039775</v>
      </c>
      <c r="AX7" s="33">
        <v>0</v>
      </c>
      <c r="AY7" s="33">
        <v>0</v>
      </c>
      <c r="AZ7" s="33">
        <v>0</v>
      </c>
      <c r="BA7" s="33">
        <v>0</v>
      </c>
      <c r="BB7" s="33">
        <v>0</v>
      </c>
      <c r="BC7" s="33">
        <v>0</v>
      </c>
      <c r="BD7" s="33">
        <v>31.999999999996362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3">
        <v>0</v>
      </c>
      <c r="BL7" s="33">
        <v>0</v>
      </c>
      <c r="BM7" s="33">
        <v>0</v>
      </c>
      <c r="BN7" s="33">
        <v>0</v>
      </c>
      <c r="BO7" s="33">
        <v>0</v>
      </c>
      <c r="BP7" s="33">
        <v>0</v>
      </c>
      <c r="BR7" s="36">
        <f t="shared" ref="BR7:BR14" si="2">SUM(AT7:BP7)</f>
        <v>86.972875226036138</v>
      </c>
      <c r="BS7" s="20"/>
      <c r="BT7" s="36">
        <f t="shared" ref="BT7:BT26" si="3">BR7-AP7</f>
        <v>0</v>
      </c>
    </row>
    <row r="8" spans="1:72" x14ac:dyDescent="0.25">
      <c r="B8" s="37" t="s">
        <v>42</v>
      </c>
      <c r="C8" s="38" t="s">
        <v>43</v>
      </c>
      <c r="D8" s="38" t="s">
        <v>31</v>
      </c>
      <c r="E8" s="39">
        <v>771.63089594090775</v>
      </c>
      <c r="F8" s="31">
        <v>0</v>
      </c>
      <c r="G8" s="32">
        <v>0</v>
      </c>
      <c r="H8" s="40">
        <f>SUM(AT8:BP10)</f>
        <v>92.19124773959831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1.6491862567811932</v>
      </c>
      <c r="O8" s="33">
        <v>0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0.95999999999989083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P8" s="40">
        <f t="shared" si="0"/>
        <v>2.6091862567810842</v>
      </c>
      <c r="AR8" s="40">
        <f t="shared" si="1"/>
        <v>769.02170968412668</v>
      </c>
      <c r="AS8" s="66" t="s">
        <v>72</v>
      </c>
      <c r="AT8" s="33">
        <v>0</v>
      </c>
      <c r="AU8" s="33">
        <v>0</v>
      </c>
      <c r="AV8" s="33">
        <v>0</v>
      </c>
      <c r="AW8" s="33">
        <v>1.6491862567811932</v>
      </c>
      <c r="AX8" s="33">
        <v>0</v>
      </c>
      <c r="AY8" s="33">
        <v>0</v>
      </c>
      <c r="AZ8" s="33">
        <v>0</v>
      </c>
      <c r="BA8" s="33">
        <v>0</v>
      </c>
      <c r="BB8" s="33">
        <v>0</v>
      </c>
      <c r="BC8" s="33">
        <v>0</v>
      </c>
      <c r="BD8" s="33">
        <v>0.95999999999989083</v>
      </c>
      <c r="BE8" s="33">
        <v>0</v>
      </c>
      <c r="BF8" s="33">
        <v>0</v>
      </c>
      <c r="BG8" s="33">
        <v>0</v>
      </c>
      <c r="BH8" s="33">
        <v>0</v>
      </c>
      <c r="BI8" s="33">
        <v>0</v>
      </c>
      <c r="BJ8" s="33">
        <v>0</v>
      </c>
      <c r="BK8" s="33">
        <v>0</v>
      </c>
      <c r="BL8" s="33">
        <v>0</v>
      </c>
      <c r="BM8" s="33">
        <v>0</v>
      </c>
      <c r="BN8" s="33">
        <v>0</v>
      </c>
      <c r="BO8" s="33">
        <v>0</v>
      </c>
      <c r="BP8" s="33">
        <v>0</v>
      </c>
      <c r="BR8" s="36">
        <f t="shared" si="2"/>
        <v>2.6091862567810842</v>
      </c>
      <c r="BT8" s="36">
        <f t="shared" si="3"/>
        <v>0</v>
      </c>
    </row>
    <row r="9" spans="1:72" x14ac:dyDescent="0.25">
      <c r="B9" s="37" t="s">
        <v>46</v>
      </c>
      <c r="C9" s="38" t="s">
        <v>49</v>
      </c>
      <c r="D9" s="38" t="s">
        <v>30</v>
      </c>
      <c r="E9" s="39">
        <v>25721.029864696924</v>
      </c>
      <c r="F9" s="31">
        <v>0</v>
      </c>
      <c r="G9" s="32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54.972875226039775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31.999999999996362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P9" s="40">
        <f t="shared" si="0"/>
        <v>86.972875226036138</v>
      </c>
      <c r="AR9" s="40">
        <f t="shared" si="1"/>
        <v>25634.05698947089</v>
      </c>
      <c r="AS9" s="66" t="s">
        <v>73</v>
      </c>
      <c r="AT9" s="33">
        <v>0</v>
      </c>
      <c r="AU9" s="33">
        <v>0</v>
      </c>
      <c r="AV9" s="33">
        <v>0</v>
      </c>
      <c r="AW9" s="33">
        <v>54.972875226039775</v>
      </c>
      <c r="AX9" s="33">
        <v>0</v>
      </c>
      <c r="AY9" s="33">
        <v>0</v>
      </c>
      <c r="AZ9" s="33">
        <v>0</v>
      </c>
      <c r="BA9" s="33">
        <v>0</v>
      </c>
      <c r="BB9" s="33">
        <v>0</v>
      </c>
      <c r="BC9" s="33">
        <v>0</v>
      </c>
      <c r="BD9" s="33">
        <v>31.999999999996362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3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R9" s="36">
        <f t="shared" si="2"/>
        <v>86.972875226036138</v>
      </c>
      <c r="BT9" s="36">
        <f t="shared" si="3"/>
        <v>0</v>
      </c>
    </row>
    <row r="10" spans="1:72" x14ac:dyDescent="0.25">
      <c r="B10" s="37" t="s">
        <v>44</v>
      </c>
      <c r="C10" s="38" t="s">
        <v>45</v>
      </c>
      <c r="D10" s="38" t="s">
        <v>31</v>
      </c>
      <c r="E10" s="39">
        <v>771.63089594090775</v>
      </c>
      <c r="F10" s="31">
        <v>0</v>
      </c>
      <c r="G10" s="32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1.6491862567811932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0.95999999999989083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P10" s="40">
        <f t="shared" si="0"/>
        <v>2.6091862567810842</v>
      </c>
      <c r="AR10" s="40">
        <f t="shared" si="1"/>
        <v>769.02170968412668</v>
      </c>
      <c r="AS10" s="66" t="s">
        <v>74</v>
      </c>
      <c r="AT10" s="33">
        <v>0</v>
      </c>
      <c r="AU10" s="33">
        <v>0</v>
      </c>
      <c r="AV10" s="33">
        <v>0</v>
      </c>
      <c r="AW10" s="33">
        <v>1.6491862567811932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0.95999999999989083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R10" s="36">
        <f t="shared" si="2"/>
        <v>2.6091862567810842</v>
      </c>
      <c r="BT10" s="36">
        <f t="shared" si="3"/>
        <v>0</v>
      </c>
    </row>
    <row r="11" spans="1:72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P11" s="40">
        <f t="shared" si="0"/>
        <v>0</v>
      </c>
      <c r="AR11" s="40">
        <f t="shared" si="1"/>
        <v>0</v>
      </c>
      <c r="AS11" s="66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R11" s="36">
        <f t="shared" si="2"/>
        <v>0</v>
      </c>
      <c r="BT11" s="36">
        <f t="shared" si="3"/>
        <v>0</v>
      </c>
    </row>
    <row r="12" spans="1:72" ht="15" customHeight="1" x14ac:dyDescent="0.25">
      <c r="B12" s="27">
        <v>2</v>
      </c>
      <c r="C12" s="28" t="s">
        <v>32</v>
      </c>
      <c r="D12" s="29" t="s">
        <v>30</v>
      </c>
      <c r="E12" s="30">
        <v>1136.5502770650301</v>
      </c>
      <c r="F12" s="31"/>
      <c r="G12" s="32"/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13.633744637095344</v>
      </c>
      <c r="O12" s="33">
        <v>3.3333333333333321</v>
      </c>
      <c r="P12" s="33">
        <v>27.365661861074717</v>
      </c>
      <c r="Q12" s="33">
        <v>13.650629075726474</v>
      </c>
      <c r="R12" s="33">
        <v>3.4205231388329977</v>
      </c>
      <c r="S12" s="33">
        <v>3.4245660881174884</v>
      </c>
      <c r="T12" s="33">
        <v>6.8681318681318668</v>
      </c>
      <c r="U12" s="33">
        <v>0</v>
      </c>
      <c r="V12" s="33">
        <v>6.8688845401174108</v>
      </c>
      <c r="W12" s="33">
        <v>16.962152365781904</v>
      </c>
      <c r="X12" s="33">
        <v>27.142857142857125</v>
      </c>
      <c r="Y12" s="33">
        <v>20.38095238095238</v>
      </c>
      <c r="Z12" s="33">
        <v>6.7452612112806412</v>
      </c>
      <c r="AA12" s="33">
        <v>3.3402203856749275</v>
      </c>
      <c r="AB12" s="33">
        <v>3.4438775510204076</v>
      </c>
      <c r="AC12" s="33">
        <v>0</v>
      </c>
      <c r="AD12" s="33">
        <v>27.012763868433971</v>
      </c>
      <c r="AE12" s="33">
        <v>10.446428571428434</v>
      </c>
      <c r="AF12" s="33">
        <v>129.5460639210639</v>
      </c>
      <c r="AG12" s="33">
        <v>17.053094626624038</v>
      </c>
      <c r="AH12" s="33">
        <v>0</v>
      </c>
      <c r="AI12" s="33">
        <v>3.333333333333341</v>
      </c>
      <c r="AJ12" s="33">
        <v>0</v>
      </c>
      <c r="AK12" s="33">
        <v>3.4340659340659334</v>
      </c>
      <c r="AL12" s="33">
        <v>0</v>
      </c>
      <c r="AM12" s="33">
        <v>6.7690677966101802</v>
      </c>
      <c r="AN12" s="33">
        <v>3.4239130434782581</v>
      </c>
      <c r="AP12" s="41">
        <f t="shared" si="0"/>
        <v>357.59952667503507</v>
      </c>
      <c r="AQ12" s="18"/>
      <c r="AR12" s="35">
        <f t="shared" si="1"/>
        <v>778.95075038999494</v>
      </c>
      <c r="AS12" s="66"/>
      <c r="AT12" s="33">
        <v>0</v>
      </c>
      <c r="AU12" s="33">
        <v>0</v>
      </c>
      <c r="AV12" s="33">
        <v>0</v>
      </c>
      <c r="AW12" s="33">
        <v>16.967077970428676</v>
      </c>
      <c r="AX12" s="33">
        <v>27.365661861074717</v>
      </c>
      <c r="AY12" s="33">
        <v>13.650629075726474</v>
      </c>
      <c r="AZ12" s="33">
        <v>6.8450892269504866</v>
      </c>
      <c r="BA12" s="33">
        <v>6.8681318681318668</v>
      </c>
      <c r="BB12" s="33">
        <v>6.8688845401174108</v>
      </c>
      <c r="BC12" s="33">
        <v>44.105009508639029</v>
      </c>
      <c r="BD12" s="33">
        <v>27.126213592233022</v>
      </c>
      <c r="BE12" s="33">
        <v>3.3402203856749275</v>
      </c>
      <c r="BF12" s="33">
        <v>3.4438775510204076</v>
      </c>
      <c r="BG12" s="33">
        <v>0</v>
      </c>
      <c r="BH12" s="33">
        <v>27.012763868433971</v>
      </c>
      <c r="BI12" s="33">
        <v>10.446428571428434</v>
      </c>
      <c r="BJ12" s="33">
        <v>146.59915854768795</v>
      </c>
      <c r="BK12" s="33">
        <v>0</v>
      </c>
      <c r="BL12" s="33">
        <v>3.333333333333341</v>
      </c>
      <c r="BM12" s="33">
        <v>0</v>
      </c>
      <c r="BN12" s="33">
        <v>3.4340659340659334</v>
      </c>
      <c r="BO12" s="33">
        <v>6.7690677966101802</v>
      </c>
      <c r="BP12" s="33">
        <v>3.4239130434782581</v>
      </c>
      <c r="BR12" s="36">
        <f t="shared" si="2"/>
        <v>357.59952667503507</v>
      </c>
      <c r="BS12" s="20"/>
      <c r="BT12" s="36">
        <f t="shared" si="3"/>
        <v>0</v>
      </c>
    </row>
    <row r="13" spans="1:72" x14ac:dyDescent="0.25">
      <c r="B13" s="37" t="s">
        <v>46</v>
      </c>
      <c r="C13" s="38" t="s">
        <v>53</v>
      </c>
      <c r="D13" s="38" t="s">
        <v>30</v>
      </c>
      <c r="E13" s="42">
        <v>1136.5502770650301</v>
      </c>
      <c r="F13" s="31">
        <v>0</v>
      </c>
      <c r="G13" s="32">
        <v>0</v>
      </c>
      <c r="H13" s="40">
        <f>SUM(AT13:BP14)</f>
        <v>446.99940834379385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13.633744637095344</v>
      </c>
      <c r="O13" s="33">
        <v>3.3333333333333321</v>
      </c>
      <c r="P13" s="33">
        <v>27.365661861074717</v>
      </c>
      <c r="Q13" s="33">
        <v>13.650629075726474</v>
      </c>
      <c r="R13" s="33">
        <v>3.4205231388329977</v>
      </c>
      <c r="S13" s="33">
        <v>3.4245660881174884</v>
      </c>
      <c r="T13" s="33">
        <v>6.8681318681318668</v>
      </c>
      <c r="U13" s="33">
        <v>0</v>
      </c>
      <c r="V13" s="33">
        <v>6.8688845401174108</v>
      </c>
      <c r="W13" s="33">
        <v>16.962152365781904</v>
      </c>
      <c r="X13" s="33">
        <v>27.142857142857125</v>
      </c>
      <c r="Y13" s="33">
        <v>20.38095238095238</v>
      </c>
      <c r="Z13" s="33">
        <v>6.7452612112806412</v>
      </c>
      <c r="AA13" s="33">
        <v>3.3402203856749275</v>
      </c>
      <c r="AB13" s="33">
        <v>3.4438775510204076</v>
      </c>
      <c r="AC13" s="33">
        <v>0</v>
      </c>
      <c r="AD13" s="33">
        <v>27.012763868433971</v>
      </c>
      <c r="AE13" s="33">
        <v>10.446428571428434</v>
      </c>
      <c r="AF13" s="33">
        <v>129.5460639210639</v>
      </c>
      <c r="AG13" s="33">
        <v>17.053094626624038</v>
      </c>
      <c r="AH13" s="33">
        <v>0</v>
      </c>
      <c r="AI13" s="33">
        <v>3.333333333333341</v>
      </c>
      <c r="AJ13" s="33">
        <v>0</v>
      </c>
      <c r="AK13" s="33">
        <v>3.4340659340659334</v>
      </c>
      <c r="AL13" s="33">
        <v>0</v>
      </c>
      <c r="AM13" s="33">
        <v>6.7690677966101802</v>
      </c>
      <c r="AN13" s="33">
        <v>3.4239130434782581</v>
      </c>
      <c r="AP13" s="40">
        <f t="shared" si="0"/>
        <v>357.59952667503507</v>
      </c>
      <c r="AR13" s="40">
        <f t="shared" si="1"/>
        <v>778.95075038999494</v>
      </c>
      <c r="AS13" s="66" t="s">
        <v>75</v>
      </c>
      <c r="AT13" s="33">
        <v>0</v>
      </c>
      <c r="AU13" s="33">
        <v>0</v>
      </c>
      <c r="AV13" s="33">
        <v>0</v>
      </c>
      <c r="AW13" s="33">
        <v>16.967077970428676</v>
      </c>
      <c r="AX13" s="33">
        <v>27.365661861074717</v>
      </c>
      <c r="AY13" s="33">
        <v>13.650629075726474</v>
      </c>
      <c r="AZ13" s="33">
        <v>6.8450892269504866</v>
      </c>
      <c r="BA13" s="33">
        <v>6.8681318681318668</v>
      </c>
      <c r="BB13" s="33">
        <v>6.8688845401174108</v>
      </c>
      <c r="BC13" s="33">
        <v>44.105009508639029</v>
      </c>
      <c r="BD13" s="33">
        <v>27.126213592233022</v>
      </c>
      <c r="BE13" s="33">
        <v>3.3402203856749275</v>
      </c>
      <c r="BF13" s="33">
        <v>3.4438775510204076</v>
      </c>
      <c r="BG13" s="33">
        <v>0</v>
      </c>
      <c r="BH13" s="33">
        <v>27.012763868433971</v>
      </c>
      <c r="BI13" s="33">
        <v>10.446428571428434</v>
      </c>
      <c r="BJ13" s="33">
        <v>146.59915854768795</v>
      </c>
      <c r="BK13" s="33">
        <v>0</v>
      </c>
      <c r="BL13" s="33">
        <v>3.333333333333341</v>
      </c>
      <c r="BM13" s="33">
        <v>0</v>
      </c>
      <c r="BN13" s="33">
        <v>3.4340659340659334</v>
      </c>
      <c r="BO13" s="33">
        <v>6.7690677966101802</v>
      </c>
      <c r="BP13" s="33">
        <v>3.4239130434782581</v>
      </c>
      <c r="BR13" s="36">
        <f t="shared" si="2"/>
        <v>357.59952667503507</v>
      </c>
      <c r="BT13" s="36">
        <f t="shared" si="3"/>
        <v>0</v>
      </c>
    </row>
    <row r="14" spans="1:72" x14ac:dyDescent="0.25">
      <c r="B14" s="37" t="s">
        <v>50</v>
      </c>
      <c r="C14" s="38" t="s">
        <v>51</v>
      </c>
      <c r="D14" s="38" t="s">
        <v>31</v>
      </c>
      <c r="E14" s="42">
        <v>284.13756926625751</v>
      </c>
      <c r="F14" s="31">
        <v>0</v>
      </c>
      <c r="G14" s="32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3.4084361592738359</v>
      </c>
      <c r="O14" s="33">
        <v>0.83333333333333304</v>
      </c>
      <c r="P14" s="33">
        <v>6.8414154652686792</v>
      </c>
      <c r="Q14" s="33">
        <v>3.4126572689316186</v>
      </c>
      <c r="R14" s="33">
        <v>0.85513078470824944</v>
      </c>
      <c r="S14" s="33">
        <v>0.8561415220293721</v>
      </c>
      <c r="T14" s="33">
        <v>1.7170329670329667</v>
      </c>
      <c r="U14" s="33">
        <v>0</v>
      </c>
      <c r="V14" s="33">
        <v>1.7172211350293527</v>
      </c>
      <c r="W14" s="33">
        <v>4.240538091445476</v>
      </c>
      <c r="X14" s="33">
        <v>6.7857142857142811</v>
      </c>
      <c r="Y14" s="33">
        <v>5.0952380952380949</v>
      </c>
      <c r="Z14" s="33">
        <v>1.6863153028201603</v>
      </c>
      <c r="AA14" s="33">
        <v>0.83505509641873188</v>
      </c>
      <c r="AB14" s="33">
        <v>0.8609693877551019</v>
      </c>
      <c r="AC14" s="33">
        <v>0</v>
      </c>
      <c r="AD14" s="33">
        <v>6.7531909671084929</v>
      </c>
      <c r="AE14" s="33">
        <v>2.6116071428571086</v>
      </c>
      <c r="AF14" s="33">
        <v>32.386515980265976</v>
      </c>
      <c r="AG14" s="33">
        <v>4.2632736566560094</v>
      </c>
      <c r="AH14" s="33">
        <v>0</v>
      </c>
      <c r="AI14" s="33">
        <v>0.83333333333333526</v>
      </c>
      <c r="AJ14" s="33">
        <v>0</v>
      </c>
      <c r="AK14" s="33">
        <v>0.85851648351648335</v>
      </c>
      <c r="AL14" s="33">
        <v>0</v>
      </c>
      <c r="AM14" s="33">
        <v>1.6922669491525451</v>
      </c>
      <c r="AN14" s="33">
        <v>0.85597826086956452</v>
      </c>
      <c r="AP14" s="40">
        <f t="shared" si="0"/>
        <v>89.399881668758766</v>
      </c>
      <c r="AR14" s="40">
        <f t="shared" si="1"/>
        <v>194.73768759749873</v>
      </c>
      <c r="AS14" s="66" t="s">
        <v>76</v>
      </c>
      <c r="AT14" s="33">
        <v>0</v>
      </c>
      <c r="AU14" s="33">
        <v>0</v>
      </c>
      <c r="AV14" s="33">
        <v>0</v>
      </c>
      <c r="AW14" s="33">
        <v>4.241769492607169</v>
      </c>
      <c r="AX14" s="33">
        <v>6.8414154652686792</v>
      </c>
      <c r="AY14" s="33">
        <v>3.4126572689316186</v>
      </c>
      <c r="AZ14" s="33">
        <v>1.7112723067376217</v>
      </c>
      <c r="BA14" s="33">
        <v>1.7170329670329667</v>
      </c>
      <c r="BB14" s="33">
        <v>1.7172211350293527</v>
      </c>
      <c r="BC14" s="33">
        <v>11.026252377159757</v>
      </c>
      <c r="BD14" s="33">
        <v>6.7815533980582554</v>
      </c>
      <c r="BE14" s="33">
        <v>0.83505509641873188</v>
      </c>
      <c r="BF14" s="33">
        <v>0.8609693877551019</v>
      </c>
      <c r="BG14" s="33">
        <v>0</v>
      </c>
      <c r="BH14" s="33">
        <v>6.7531909671084929</v>
      </c>
      <c r="BI14" s="33">
        <v>2.6116071428571086</v>
      </c>
      <c r="BJ14" s="33">
        <v>36.649789636921987</v>
      </c>
      <c r="BK14" s="33">
        <v>0</v>
      </c>
      <c r="BL14" s="33">
        <v>0.83333333333333526</v>
      </c>
      <c r="BM14" s="33">
        <v>0</v>
      </c>
      <c r="BN14" s="33">
        <v>0.85851648351648335</v>
      </c>
      <c r="BO14" s="33">
        <v>1.6922669491525451</v>
      </c>
      <c r="BP14" s="33">
        <v>0.85597826086956452</v>
      </c>
      <c r="BR14" s="36">
        <f t="shared" si="2"/>
        <v>89.399881668758766</v>
      </c>
      <c r="BT14" s="36">
        <f t="shared" si="3"/>
        <v>0</v>
      </c>
    </row>
    <row r="15" spans="1:72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P15" s="40">
        <f t="shared" si="0"/>
        <v>0</v>
      </c>
      <c r="AR15" s="40">
        <f t="shared" si="1"/>
        <v>0</v>
      </c>
      <c r="AS15" s="66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R15" s="43"/>
      <c r="BT15" s="36">
        <f t="shared" si="3"/>
        <v>0</v>
      </c>
    </row>
    <row r="16" spans="1:72" ht="15" customHeight="1" x14ac:dyDescent="0.25">
      <c r="B16" s="27">
        <v>3</v>
      </c>
      <c r="C16" s="28" t="s">
        <v>33</v>
      </c>
      <c r="D16" s="29" t="s">
        <v>30</v>
      </c>
      <c r="E16" s="30">
        <v>397016.19703924214</v>
      </c>
      <c r="F16" s="31"/>
      <c r="G16" s="32"/>
      <c r="I16" s="33">
        <v>2559.9983999999995</v>
      </c>
      <c r="J16" s="33">
        <v>159.79899497487432</v>
      </c>
      <c r="K16" s="33">
        <v>0</v>
      </c>
      <c r="L16" s="33">
        <v>0</v>
      </c>
      <c r="M16" s="33">
        <v>159.71223021582747</v>
      </c>
      <c r="N16" s="33">
        <v>1676.4705882352937</v>
      </c>
      <c r="O16" s="33">
        <v>164.5714285714285</v>
      </c>
      <c r="P16" s="33">
        <v>0</v>
      </c>
      <c r="Q16" s="33">
        <v>0</v>
      </c>
      <c r="R16" s="33">
        <v>0</v>
      </c>
      <c r="S16" s="33">
        <v>0</v>
      </c>
      <c r="T16" s="33">
        <v>164.83516483516482</v>
      </c>
      <c r="U16" s="33">
        <v>1607.8431372549032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240.95022624434387</v>
      </c>
      <c r="AH16" s="33">
        <v>0</v>
      </c>
      <c r="AI16" s="33">
        <v>0</v>
      </c>
      <c r="AJ16" s="33">
        <v>0</v>
      </c>
      <c r="AK16" s="33">
        <v>54.945054945054935</v>
      </c>
      <c r="AL16" s="33">
        <v>0</v>
      </c>
      <c r="AM16" s="33">
        <v>0</v>
      </c>
      <c r="AN16" s="33">
        <v>159.78260869565204</v>
      </c>
      <c r="AP16" s="44">
        <f t="shared" si="0"/>
        <v>6948.907833972542</v>
      </c>
      <c r="AQ16" s="18"/>
      <c r="AR16" s="35">
        <f t="shared" si="1"/>
        <v>390067.2892052696</v>
      </c>
      <c r="AS16" s="66"/>
      <c r="AT16" s="33">
        <v>2719.7973949748739</v>
      </c>
      <c r="AU16" s="33">
        <v>0</v>
      </c>
      <c r="AV16" s="33">
        <v>159.71223021582747</v>
      </c>
      <c r="AW16" s="33">
        <v>1841.0420168067221</v>
      </c>
      <c r="AX16" s="33">
        <v>0</v>
      </c>
      <c r="AY16" s="33">
        <v>0</v>
      </c>
      <c r="AZ16" s="33">
        <v>0</v>
      </c>
      <c r="BA16" s="33">
        <v>1772.678302090068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240.95022624434387</v>
      </c>
      <c r="BK16" s="33">
        <v>0</v>
      </c>
      <c r="BL16" s="33">
        <v>0</v>
      </c>
      <c r="BM16" s="33">
        <v>0</v>
      </c>
      <c r="BN16" s="33">
        <v>54.945054945054935</v>
      </c>
      <c r="BO16" s="33">
        <v>0</v>
      </c>
      <c r="BP16" s="33">
        <v>159.78260869565204</v>
      </c>
      <c r="BR16" s="36">
        <f>SUM(AT16:BP16)</f>
        <v>6948.9078339725411</v>
      </c>
      <c r="BS16" s="20"/>
      <c r="BT16" s="36">
        <f t="shared" si="3"/>
        <v>0</v>
      </c>
    </row>
    <row r="17" spans="2:72" x14ac:dyDescent="0.25">
      <c r="B17" s="37" t="s">
        <v>46</v>
      </c>
      <c r="C17" s="38" t="s">
        <v>49</v>
      </c>
      <c r="D17" s="38" t="s">
        <v>30</v>
      </c>
      <c r="E17" s="42">
        <v>397016.19703924214</v>
      </c>
      <c r="F17" s="31">
        <v>0</v>
      </c>
      <c r="G17" s="32">
        <v>0</v>
      </c>
      <c r="H17" s="40">
        <f>SUM(AT17:BP18)</f>
        <v>7087.885990651992</v>
      </c>
      <c r="I17" s="33">
        <v>2559.9983999999995</v>
      </c>
      <c r="J17" s="33">
        <v>159.79899497487432</v>
      </c>
      <c r="K17" s="33">
        <v>0</v>
      </c>
      <c r="L17" s="33">
        <v>0</v>
      </c>
      <c r="M17" s="33">
        <v>159.71223021582747</v>
      </c>
      <c r="N17" s="33">
        <v>1676.4705882352937</v>
      </c>
      <c r="O17" s="33">
        <v>164.5714285714285</v>
      </c>
      <c r="P17" s="33">
        <v>0</v>
      </c>
      <c r="Q17" s="33">
        <v>0</v>
      </c>
      <c r="R17" s="33">
        <v>0</v>
      </c>
      <c r="S17" s="33">
        <v>0</v>
      </c>
      <c r="T17" s="33">
        <v>164.83516483516482</v>
      </c>
      <c r="U17" s="33">
        <v>1607.8431372549032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240.95022624434387</v>
      </c>
      <c r="AH17" s="33">
        <v>0</v>
      </c>
      <c r="AI17" s="33">
        <v>0</v>
      </c>
      <c r="AJ17" s="33">
        <v>0</v>
      </c>
      <c r="AK17" s="33">
        <v>54.945054945054935</v>
      </c>
      <c r="AL17" s="33">
        <v>0</v>
      </c>
      <c r="AM17" s="33">
        <v>0</v>
      </c>
      <c r="AN17" s="33">
        <v>159.78260869565204</v>
      </c>
      <c r="AP17" s="40">
        <f t="shared" si="0"/>
        <v>6948.907833972542</v>
      </c>
      <c r="AR17" s="40">
        <f t="shared" si="1"/>
        <v>390067.2892052696</v>
      </c>
      <c r="AS17" s="66" t="s">
        <v>73</v>
      </c>
      <c r="AT17" s="33">
        <v>2719.7973949748739</v>
      </c>
      <c r="AU17" s="33">
        <v>0</v>
      </c>
      <c r="AV17" s="33">
        <v>159.71223021582747</v>
      </c>
      <c r="AW17" s="33">
        <v>1841.0420168067221</v>
      </c>
      <c r="AX17" s="33">
        <v>0</v>
      </c>
      <c r="AY17" s="33">
        <v>0</v>
      </c>
      <c r="AZ17" s="33">
        <v>0</v>
      </c>
      <c r="BA17" s="33">
        <v>1772.678302090068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>
        <v>0</v>
      </c>
      <c r="BH17" s="33">
        <v>0</v>
      </c>
      <c r="BI17" s="33">
        <v>0</v>
      </c>
      <c r="BJ17" s="33">
        <v>240.95022624434387</v>
      </c>
      <c r="BK17" s="33">
        <v>0</v>
      </c>
      <c r="BL17" s="33">
        <v>0</v>
      </c>
      <c r="BM17" s="33">
        <v>0</v>
      </c>
      <c r="BN17" s="33">
        <v>54.945054945054935</v>
      </c>
      <c r="BO17" s="33">
        <v>0</v>
      </c>
      <c r="BP17" s="33">
        <v>159.78260869565204</v>
      </c>
      <c r="BR17" s="36">
        <f>SUM(AT17:BP17)</f>
        <v>6948.9078339725411</v>
      </c>
      <c r="BT17" s="36">
        <f t="shared" si="3"/>
        <v>0</v>
      </c>
    </row>
    <row r="18" spans="2:72" x14ac:dyDescent="0.25">
      <c r="B18" s="37" t="s">
        <v>46</v>
      </c>
      <c r="C18" s="45" t="s">
        <v>47</v>
      </c>
      <c r="D18" s="38" t="s">
        <v>31</v>
      </c>
      <c r="E18" s="39">
        <v>7940.3239407848432</v>
      </c>
      <c r="F18" s="31">
        <v>0</v>
      </c>
      <c r="G18" s="32">
        <v>0</v>
      </c>
      <c r="I18" s="33">
        <v>51.199967999999991</v>
      </c>
      <c r="J18" s="33">
        <v>3.1959798994974866</v>
      </c>
      <c r="K18" s="33">
        <v>0</v>
      </c>
      <c r="L18" s="33">
        <v>0</v>
      </c>
      <c r="M18" s="33">
        <v>3.1942446043165496</v>
      </c>
      <c r="N18" s="33">
        <v>33.529411764705877</v>
      </c>
      <c r="O18" s="33">
        <v>3.29142857142857</v>
      </c>
      <c r="P18" s="33">
        <v>0</v>
      </c>
      <c r="Q18" s="33">
        <v>0</v>
      </c>
      <c r="R18" s="33">
        <v>0</v>
      </c>
      <c r="S18" s="33">
        <v>0</v>
      </c>
      <c r="T18" s="33">
        <v>3.2967032967032965</v>
      </c>
      <c r="U18" s="33">
        <v>32.156862745098067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4.8190045248868776</v>
      </c>
      <c r="AH18" s="33">
        <v>0</v>
      </c>
      <c r="AI18" s="33">
        <v>0</v>
      </c>
      <c r="AJ18" s="33">
        <v>0</v>
      </c>
      <c r="AK18" s="33">
        <v>1.0989010989010988</v>
      </c>
      <c r="AL18" s="33">
        <v>0</v>
      </c>
      <c r="AM18" s="33">
        <v>0</v>
      </c>
      <c r="AN18" s="33">
        <v>3.1956521739130408</v>
      </c>
      <c r="AP18" s="40">
        <f t="shared" si="0"/>
        <v>138.97815667945085</v>
      </c>
      <c r="AR18" s="40">
        <f t="shared" si="1"/>
        <v>7801.3457841053923</v>
      </c>
      <c r="AS18" s="66" t="s">
        <v>77</v>
      </c>
      <c r="AT18" s="33">
        <v>54.395947899497479</v>
      </c>
      <c r="AU18" s="33">
        <v>0</v>
      </c>
      <c r="AV18" s="33">
        <v>3.1942446043165496</v>
      </c>
      <c r="AW18" s="33">
        <v>36.820840336134445</v>
      </c>
      <c r="AX18" s="33">
        <v>0</v>
      </c>
      <c r="AY18" s="33">
        <v>0</v>
      </c>
      <c r="AZ18" s="33">
        <v>0</v>
      </c>
      <c r="BA18" s="33">
        <v>35.453566041801366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4.8190045248868776</v>
      </c>
      <c r="BK18" s="33">
        <v>0</v>
      </c>
      <c r="BL18" s="33">
        <v>0</v>
      </c>
      <c r="BM18" s="33">
        <v>0</v>
      </c>
      <c r="BN18" s="33">
        <v>1.0989010989010988</v>
      </c>
      <c r="BO18" s="33">
        <v>0</v>
      </c>
      <c r="BP18" s="33">
        <v>3.1956521739130408</v>
      </c>
      <c r="BR18" s="36">
        <f>SUM(AT18:BP18)</f>
        <v>138.97815667945085</v>
      </c>
      <c r="BT18" s="36">
        <f t="shared" si="3"/>
        <v>0</v>
      </c>
    </row>
    <row r="19" spans="2:72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P19" s="40">
        <f t="shared" si="0"/>
        <v>0</v>
      </c>
      <c r="AR19" s="40">
        <f t="shared" si="1"/>
        <v>0</v>
      </c>
      <c r="AS19" s="66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R19" s="43"/>
      <c r="BT19" s="36">
        <f t="shared" si="3"/>
        <v>0</v>
      </c>
    </row>
    <row r="20" spans="2:72" ht="15" customHeight="1" x14ac:dyDescent="0.25">
      <c r="B20" s="27">
        <v>4</v>
      </c>
      <c r="C20" s="28" t="s">
        <v>34</v>
      </c>
      <c r="D20" s="29" t="s">
        <v>30</v>
      </c>
      <c r="E20" s="30">
        <v>459579.99999999988</v>
      </c>
      <c r="F20" s="31"/>
      <c r="G20" s="32"/>
      <c r="I20" s="33">
        <v>2200</v>
      </c>
      <c r="J20" s="33">
        <v>4400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28600.000000000004</v>
      </c>
      <c r="T20" s="33">
        <v>33000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8800</v>
      </c>
      <c r="AE20" s="33">
        <v>0</v>
      </c>
      <c r="AF20" s="33">
        <v>17600</v>
      </c>
      <c r="AG20" s="33">
        <v>4400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P20" s="35">
        <f t="shared" si="0"/>
        <v>99000</v>
      </c>
      <c r="AQ20" s="18"/>
      <c r="AR20" s="35">
        <f t="shared" si="1"/>
        <v>360579.99999999988</v>
      </c>
      <c r="AS20" s="66"/>
      <c r="AT20" s="33">
        <v>6600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28600.000000000004</v>
      </c>
      <c r="BA20" s="33">
        <v>33000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8800</v>
      </c>
      <c r="BI20" s="33">
        <v>0</v>
      </c>
      <c r="BJ20" s="33">
        <v>22000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R20" s="36">
        <f>SUM(AT20:BP20)</f>
        <v>99000</v>
      </c>
      <c r="BS20" s="20"/>
      <c r="BT20" s="36">
        <f t="shared" si="3"/>
        <v>0</v>
      </c>
    </row>
    <row r="21" spans="2:72" x14ac:dyDescent="0.25">
      <c r="B21" s="46" t="s">
        <v>46</v>
      </c>
      <c r="C21" s="47" t="s">
        <v>52</v>
      </c>
      <c r="D21" s="38" t="s">
        <v>31</v>
      </c>
      <c r="E21" s="39">
        <v>91915.999999999985</v>
      </c>
      <c r="F21" s="31">
        <v>0</v>
      </c>
      <c r="G21" s="32">
        <v>0</v>
      </c>
      <c r="H21" s="40">
        <f>SUM(AT21:BP23)</f>
        <v>217800</v>
      </c>
      <c r="I21" s="33">
        <v>440</v>
      </c>
      <c r="J21" s="33">
        <v>880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5720.0000000000009</v>
      </c>
      <c r="T21" s="33">
        <v>6600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1760</v>
      </c>
      <c r="AE21" s="33">
        <v>0</v>
      </c>
      <c r="AF21" s="33">
        <v>3520</v>
      </c>
      <c r="AG21" s="33">
        <v>880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P21" s="40">
        <f t="shared" si="0"/>
        <v>19800</v>
      </c>
      <c r="AR21" s="40">
        <f t="shared" si="1"/>
        <v>72115.999999999985</v>
      </c>
      <c r="AS21" s="66" t="s">
        <v>78</v>
      </c>
      <c r="AT21" s="33">
        <v>1320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5720.0000000000009</v>
      </c>
      <c r="BA21" s="33">
        <v>6600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1760</v>
      </c>
      <c r="BI21" s="33">
        <v>0</v>
      </c>
      <c r="BJ21" s="33">
        <v>4400</v>
      </c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R21" s="36">
        <f>SUM(AT21:BP21)</f>
        <v>19800</v>
      </c>
      <c r="BT21" s="36">
        <f t="shared" si="3"/>
        <v>0</v>
      </c>
    </row>
    <row r="22" spans="2:72" x14ac:dyDescent="0.25">
      <c r="B22" s="46" t="s">
        <v>46</v>
      </c>
      <c r="C22" s="47" t="s">
        <v>49</v>
      </c>
      <c r="D22" s="38" t="s">
        <v>30</v>
      </c>
      <c r="E22" s="39">
        <v>459579.99999999988</v>
      </c>
      <c r="F22" s="31">
        <v>0</v>
      </c>
      <c r="G22" s="32">
        <v>0</v>
      </c>
      <c r="I22" s="33">
        <v>2200</v>
      </c>
      <c r="J22" s="33">
        <v>4400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28600.000000000004</v>
      </c>
      <c r="T22" s="33">
        <v>33000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8800</v>
      </c>
      <c r="AE22" s="33">
        <v>0</v>
      </c>
      <c r="AF22" s="33">
        <v>17600</v>
      </c>
      <c r="AG22" s="33">
        <v>4400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P22" s="40">
        <f t="shared" si="0"/>
        <v>99000</v>
      </c>
      <c r="AR22" s="40">
        <f t="shared" si="1"/>
        <v>360579.99999999988</v>
      </c>
      <c r="AS22" s="66" t="s">
        <v>79</v>
      </c>
      <c r="AT22" s="33">
        <v>6600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28600.000000000004</v>
      </c>
      <c r="BA22" s="33">
        <v>33000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8800</v>
      </c>
      <c r="BI22" s="33">
        <v>0</v>
      </c>
      <c r="BJ22" s="33">
        <v>22000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R22" s="36">
        <f>SUM(AT22:BP22)</f>
        <v>99000</v>
      </c>
      <c r="BT22" s="36">
        <f t="shared" si="3"/>
        <v>0</v>
      </c>
    </row>
    <row r="23" spans="2:72" x14ac:dyDescent="0.25">
      <c r="B23" s="37" t="s">
        <v>46</v>
      </c>
      <c r="C23" s="38" t="s">
        <v>48</v>
      </c>
      <c r="D23" s="38" t="s">
        <v>30</v>
      </c>
      <c r="E23" s="39">
        <v>459579.99999999988</v>
      </c>
      <c r="F23" s="31">
        <v>0</v>
      </c>
      <c r="G23" s="32">
        <v>0</v>
      </c>
      <c r="I23" s="33">
        <v>2200</v>
      </c>
      <c r="J23" s="33">
        <v>4400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28600.000000000004</v>
      </c>
      <c r="T23" s="33">
        <v>33000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8800</v>
      </c>
      <c r="AE23" s="33">
        <v>0</v>
      </c>
      <c r="AF23" s="33">
        <v>17600</v>
      </c>
      <c r="AG23" s="33">
        <v>4400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P23" s="40">
        <f t="shared" si="0"/>
        <v>99000</v>
      </c>
      <c r="AR23" s="40">
        <f t="shared" si="1"/>
        <v>360579.99999999988</v>
      </c>
      <c r="AS23" s="66" t="s">
        <v>154</v>
      </c>
      <c r="AT23" s="33">
        <v>6600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28600.000000000004</v>
      </c>
      <c r="BA23" s="33">
        <v>33000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8800</v>
      </c>
      <c r="BI23" s="33">
        <v>0</v>
      </c>
      <c r="BJ23" s="33">
        <v>22000</v>
      </c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R23" s="36">
        <f>SUM(AT23:BP23)</f>
        <v>99000</v>
      </c>
      <c r="BT23" s="36">
        <f t="shared" si="3"/>
        <v>0</v>
      </c>
    </row>
    <row r="24" spans="2:72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P24" s="40">
        <f t="shared" si="0"/>
        <v>0</v>
      </c>
      <c r="AR24" s="40">
        <f t="shared" si="1"/>
        <v>0</v>
      </c>
      <c r="AS24" s="66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R24" s="43"/>
      <c r="BT24" s="36">
        <f t="shared" si="3"/>
        <v>0</v>
      </c>
    </row>
    <row r="25" spans="2:72" ht="15" customHeight="1" x14ac:dyDescent="0.25">
      <c r="B25" s="27">
        <v>5</v>
      </c>
      <c r="C25" s="28" t="s">
        <v>35</v>
      </c>
      <c r="D25" s="29" t="s">
        <v>30</v>
      </c>
      <c r="E25" s="30">
        <v>14112.999999999995</v>
      </c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P25" s="48">
        <f t="shared" si="0"/>
        <v>0</v>
      </c>
      <c r="AQ25" s="18"/>
      <c r="AR25" s="35">
        <f t="shared" si="1"/>
        <v>14112.999999999995</v>
      </c>
      <c r="AS25" s="66"/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R25" s="36">
        <f>SUM(AT25:BP25)</f>
        <v>0</v>
      </c>
      <c r="BS25" s="20"/>
      <c r="BT25" s="36">
        <f t="shared" si="3"/>
        <v>0</v>
      </c>
    </row>
    <row r="26" spans="2:72" ht="15.75" thickBot="1" x14ac:dyDescent="0.3">
      <c r="B26" s="49" t="s">
        <v>46</v>
      </c>
      <c r="C26" s="50" t="s">
        <v>54</v>
      </c>
      <c r="D26" s="50" t="s">
        <v>30</v>
      </c>
      <c r="E26" s="51">
        <v>14112.999999999995</v>
      </c>
      <c r="F26" s="52">
        <v>0</v>
      </c>
      <c r="G26" s="53">
        <v>0</v>
      </c>
      <c r="H26" s="40">
        <f>SUM(AT26:BP26)</f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P26" s="40">
        <f t="shared" si="0"/>
        <v>0</v>
      </c>
      <c r="AR26" s="40">
        <f t="shared" si="1"/>
        <v>14112.999999999995</v>
      </c>
      <c r="AS26" s="66" t="s">
        <v>80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R26" s="36">
        <f>SUM(AT26:BP26)</f>
        <v>0</v>
      </c>
      <c r="BT26" s="36">
        <f t="shared" si="3"/>
        <v>0</v>
      </c>
    </row>
    <row r="27" spans="2:72" ht="15.75" thickBot="1" x14ac:dyDescent="0.3">
      <c r="B27" s="54"/>
      <c r="C27" s="55"/>
      <c r="D27" s="55"/>
      <c r="E27" s="55"/>
      <c r="F27" s="56" t="s">
        <v>28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</row>
    <row r="28" spans="2:72" x14ac:dyDescent="0.25">
      <c r="AS28" s="66" t="s">
        <v>72</v>
      </c>
      <c r="AT28" s="1">
        <f>SUMIF($AS$8:$AS$26,$AS28,AT$8:AT$26)</f>
        <v>0</v>
      </c>
      <c r="AU28" s="1">
        <f t="shared" ref="AU28:BP37" si="4">SUMIF($AS$8:$AS$26,$AS28,AU$8:AU$26)</f>
        <v>0</v>
      </c>
      <c r="AV28" s="1">
        <f t="shared" si="4"/>
        <v>0</v>
      </c>
      <c r="AW28" s="1">
        <f t="shared" si="4"/>
        <v>1.6491862567811932</v>
      </c>
      <c r="AX28" s="1">
        <f t="shared" si="4"/>
        <v>0</v>
      </c>
      <c r="AY28" s="1">
        <f t="shared" si="4"/>
        <v>0</v>
      </c>
      <c r="AZ28" s="1">
        <f t="shared" si="4"/>
        <v>0</v>
      </c>
      <c r="BA28" s="1">
        <f t="shared" si="4"/>
        <v>0</v>
      </c>
      <c r="BB28" s="1">
        <f t="shared" si="4"/>
        <v>0</v>
      </c>
      <c r="BC28" s="1">
        <f t="shared" si="4"/>
        <v>0</v>
      </c>
      <c r="BD28" s="1">
        <f t="shared" si="4"/>
        <v>0.95999999999989083</v>
      </c>
      <c r="BE28" s="1">
        <f t="shared" si="4"/>
        <v>0</v>
      </c>
      <c r="BF28" s="1">
        <f t="shared" si="4"/>
        <v>0</v>
      </c>
      <c r="BG28" s="1">
        <f t="shared" si="4"/>
        <v>0</v>
      </c>
      <c r="BH28" s="1">
        <f t="shared" si="4"/>
        <v>0</v>
      </c>
      <c r="BI28" s="1">
        <f t="shared" si="4"/>
        <v>0</v>
      </c>
      <c r="BJ28" s="1">
        <f t="shared" si="4"/>
        <v>0</v>
      </c>
      <c r="BK28" s="1">
        <f t="shared" si="4"/>
        <v>0</v>
      </c>
      <c r="BL28" s="1">
        <f t="shared" si="4"/>
        <v>0</v>
      </c>
      <c r="BM28" s="1">
        <f t="shared" si="4"/>
        <v>0</v>
      </c>
      <c r="BN28" s="1">
        <f t="shared" si="4"/>
        <v>0</v>
      </c>
      <c r="BO28" s="1">
        <f t="shared" si="4"/>
        <v>0</v>
      </c>
      <c r="BP28" s="1">
        <f t="shared" si="4"/>
        <v>0</v>
      </c>
    </row>
    <row r="29" spans="2:72" x14ac:dyDescent="0.25">
      <c r="H29" s="40">
        <f>SUM(H8:H26)</f>
        <v>225427.0766467354</v>
      </c>
      <c r="AS29" s="66" t="s">
        <v>73</v>
      </c>
      <c r="AT29" s="1">
        <f t="shared" ref="AT29:AT37" si="5">SUMIF($AS$8:$AS$26,$AS29,AT$8:AT$26)</f>
        <v>2719.7973949748739</v>
      </c>
      <c r="AU29" s="1">
        <f t="shared" si="4"/>
        <v>0</v>
      </c>
      <c r="AV29" s="1">
        <f t="shared" si="4"/>
        <v>159.71223021582747</v>
      </c>
      <c r="AW29" s="1">
        <f t="shared" si="4"/>
        <v>1896.014892032762</v>
      </c>
      <c r="AX29" s="1">
        <f t="shared" si="4"/>
        <v>0</v>
      </c>
      <c r="AY29" s="1">
        <f t="shared" si="4"/>
        <v>0</v>
      </c>
      <c r="AZ29" s="1">
        <f t="shared" si="4"/>
        <v>0</v>
      </c>
      <c r="BA29" s="1">
        <f t="shared" si="4"/>
        <v>1772.678302090068</v>
      </c>
      <c r="BB29" s="1">
        <f t="shared" si="4"/>
        <v>0</v>
      </c>
      <c r="BC29" s="1">
        <f t="shared" si="4"/>
        <v>0</v>
      </c>
      <c r="BD29" s="1">
        <f t="shared" si="4"/>
        <v>31.999999999996362</v>
      </c>
      <c r="BE29" s="1">
        <f t="shared" si="4"/>
        <v>0</v>
      </c>
      <c r="BF29" s="1">
        <f t="shared" si="4"/>
        <v>0</v>
      </c>
      <c r="BG29" s="1">
        <f t="shared" si="4"/>
        <v>0</v>
      </c>
      <c r="BH29" s="1">
        <f t="shared" si="4"/>
        <v>0</v>
      </c>
      <c r="BI29" s="1">
        <f t="shared" si="4"/>
        <v>0</v>
      </c>
      <c r="BJ29" s="1">
        <f t="shared" si="4"/>
        <v>240.95022624434387</v>
      </c>
      <c r="BK29" s="1">
        <f t="shared" si="4"/>
        <v>0</v>
      </c>
      <c r="BL29" s="1">
        <f t="shared" si="4"/>
        <v>0</v>
      </c>
      <c r="BM29" s="1">
        <f t="shared" si="4"/>
        <v>0</v>
      </c>
      <c r="BN29" s="1">
        <f t="shared" si="4"/>
        <v>54.945054945054935</v>
      </c>
      <c r="BO29" s="1">
        <f t="shared" si="4"/>
        <v>0</v>
      </c>
      <c r="BP29" s="1">
        <f t="shared" si="4"/>
        <v>159.78260869565204</v>
      </c>
    </row>
    <row r="30" spans="2:72" x14ac:dyDescent="0.25">
      <c r="AS30" s="66" t="s">
        <v>74</v>
      </c>
      <c r="AT30" s="1">
        <f t="shared" si="5"/>
        <v>0</v>
      </c>
      <c r="AU30" s="1">
        <f t="shared" si="4"/>
        <v>0</v>
      </c>
      <c r="AV30" s="1">
        <f t="shared" si="4"/>
        <v>0</v>
      </c>
      <c r="AW30" s="1">
        <f t="shared" si="4"/>
        <v>1.6491862567811932</v>
      </c>
      <c r="AX30" s="1">
        <f t="shared" si="4"/>
        <v>0</v>
      </c>
      <c r="AY30" s="1">
        <f t="shared" si="4"/>
        <v>0</v>
      </c>
      <c r="AZ30" s="1">
        <f t="shared" si="4"/>
        <v>0</v>
      </c>
      <c r="BA30" s="1">
        <f t="shared" si="4"/>
        <v>0</v>
      </c>
      <c r="BB30" s="1">
        <f t="shared" si="4"/>
        <v>0</v>
      </c>
      <c r="BC30" s="1">
        <f t="shared" si="4"/>
        <v>0</v>
      </c>
      <c r="BD30" s="1">
        <f t="shared" si="4"/>
        <v>0.95999999999989083</v>
      </c>
      <c r="BE30" s="1">
        <f t="shared" si="4"/>
        <v>0</v>
      </c>
      <c r="BF30" s="1">
        <f t="shared" si="4"/>
        <v>0</v>
      </c>
      <c r="BG30" s="1">
        <f t="shared" si="4"/>
        <v>0</v>
      </c>
      <c r="BH30" s="1">
        <f t="shared" si="4"/>
        <v>0</v>
      </c>
      <c r="BI30" s="1">
        <f t="shared" si="4"/>
        <v>0</v>
      </c>
      <c r="BJ30" s="1">
        <f t="shared" si="4"/>
        <v>0</v>
      </c>
      <c r="BK30" s="1">
        <f t="shared" si="4"/>
        <v>0</v>
      </c>
      <c r="BL30" s="1">
        <f t="shared" si="4"/>
        <v>0</v>
      </c>
      <c r="BM30" s="1">
        <f t="shared" si="4"/>
        <v>0</v>
      </c>
      <c r="BN30" s="1">
        <f t="shared" si="4"/>
        <v>0</v>
      </c>
      <c r="BO30" s="1">
        <f t="shared" si="4"/>
        <v>0</v>
      </c>
      <c r="BP30" s="1">
        <f t="shared" si="4"/>
        <v>0</v>
      </c>
    </row>
    <row r="31" spans="2:72" x14ac:dyDescent="0.25">
      <c r="I31" s="1" t="s">
        <v>36</v>
      </c>
      <c r="AS31" s="66" t="s">
        <v>75</v>
      </c>
      <c r="AT31" s="1">
        <f t="shared" si="5"/>
        <v>0</v>
      </c>
      <c r="AU31" s="1">
        <f t="shared" si="4"/>
        <v>0</v>
      </c>
      <c r="AV31" s="1">
        <f t="shared" si="4"/>
        <v>0</v>
      </c>
      <c r="AW31" s="1">
        <f t="shared" si="4"/>
        <v>16.967077970428676</v>
      </c>
      <c r="AX31" s="1">
        <f t="shared" si="4"/>
        <v>27.365661861074717</v>
      </c>
      <c r="AY31" s="1">
        <f t="shared" si="4"/>
        <v>13.650629075726474</v>
      </c>
      <c r="AZ31" s="1">
        <f t="shared" si="4"/>
        <v>6.8450892269504866</v>
      </c>
      <c r="BA31" s="1">
        <f t="shared" si="4"/>
        <v>6.8681318681318668</v>
      </c>
      <c r="BB31" s="1">
        <f t="shared" si="4"/>
        <v>6.8688845401174108</v>
      </c>
      <c r="BC31" s="1">
        <f t="shared" si="4"/>
        <v>44.105009508639029</v>
      </c>
      <c r="BD31" s="1">
        <f t="shared" si="4"/>
        <v>27.126213592233022</v>
      </c>
      <c r="BE31" s="1">
        <f t="shared" si="4"/>
        <v>3.3402203856749275</v>
      </c>
      <c r="BF31" s="1">
        <f t="shared" si="4"/>
        <v>3.4438775510204076</v>
      </c>
      <c r="BG31" s="1">
        <f t="shared" si="4"/>
        <v>0</v>
      </c>
      <c r="BH31" s="1">
        <f t="shared" si="4"/>
        <v>27.012763868433971</v>
      </c>
      <c r="BI31" s="1">
        <f t="shared" si="4"/>
        <v>10.446428571428434</v>
      </c>
      <c r="BJ31" s="1">
        <f t="shared" si="4"/>
        <v>146.59915854768795</v>
      </c>
      <c r="BK31" s="1">
        <f t="shared" si="4"/>
        <v>0</v>
      </c>
      <c r="BL31" s="1">
        <f t="shared" si="4"/>
        <v>3.333333333333341</v>
      </c>
      <c r="BM31" s="1">
        <f t="shared" si="4"/>
        <v>0</v>
      </c>
      <c r="BN31" s="1">
        <f t="shared" si="4"/>
        <v>3.4340659340659334</v>
      </c>
      <c r="BO31" s="1">
        <f t="shared" si="4"/>
        <v>6.7690677966101802</v>
      </c>
      <c r="BP31" s="1">
        <f t="shared" si="4"/>
        <v>3.4239130434782581</v>
      </c>
    </row>
    <row r="32" spans="2:72" x14ac:dyDescent="0.25">
      <c r="AS32" s="66" t="s">
        <v>76</v>
      </c>
      <c r="AT32" s="1">
        <f t="shared" si="5"/>
        <v>0</v>
      </c>
      <c r="AU32" s="1">
        <f t="shared" si="4"/>
        <v>0</v>
      </c>
      <c r="AV32" s="1">
        <f t="shared" si="4"/>
        <v>0</v>
      </c>
      <c r="AW32" s="1">
        <f t="shared" si="4"/>
        <v>4.241769492607169</v>
      </c>
      <c r="AX32" s="1">
        <f t="shared" si="4"/>
        <v>6.8414154652686792</v>
      </c>
      <c r="AY32" s="1">
        <f t="shared" si="4"/>
        <v>3.4126572689316186</v>
      </c>
      <c r="AZ32" s="1">
        <f t="shared" si="4"/>
        <v>1.7112723067376217</v>
      </c>
      <c r="BA32" s="1">
        <f t="shared" si="4"/>
        <v>1.7170329670329667</v>
      </c>
      <c r="BB32" s="1">
        <f t="shared" si="4"/>
        <v>1.7172211350293527</v>
      </c>
      <c r="BC32" s="1">
        <f t="shared" si="4"/>
        <v>11.026252377159757</v>
      </c>
      <c r="BD32" s="1">
        <f t="shared" si="4"/>
        <v>6.7815533980582554</v>
      </c>
      <c r="BE32" s="1">
        <f t="shared" si="4"/>
        <v>0.83505509641873188</v>
      </c>
      <c r="BF32" s="1">
        <f t="shared" si="4"/>
        <v>0.8609693877551019</v>
      </c>
      <c r="BG32" s="1">
        <f t="shared" si="4"/>
        <v>0</v>
      </c>
      <c r="BH32" s="1">
        <f t="shared" si="4"/>
        <v>6.7531909671084929</v>
      </c>
      <c r="BI32" s="1">
        <f t="shared" si="4"/>
        <v>2.6116071428571086</v>
      </c>
      <c r="BJ32" s="1">
        <f t="shared" si="4"/>
        <v>36.649789636921987</v>
      </c>
      <c r="BK32" s="1">
        <f t="shared" si="4"/>
        <v>0</v>
      </c>
      <c r="BL32" s="1">
        <f t="shared" si="4"/>
        <v>0.83333333333333526</v>
      </c>
      <c r="BM32" s="1">
        <f t="shared" si="4"/>
        <v>0</v>
      </c>
      <c r="BN32" s="1">
        <f t="shared" si="4"/>
        <v>0.85851648351648335</v>
      </c>
      <c r="BO32" s="1">
        <f t="shared" si="4"/>
        <v>1.6922669491525451</v>
      </c>
      <c r="BP32" s="1">
        <f t="shared" si="4"/>
        <v>0.85597826086956452</v>
      </c>
    </row>
    <row r="33" spans="9:68" x14ac:dyDescent="0.25">
      <c r="I33" s="1" t="s">
        <v>37</v>
      </c>
      <c r="AS33" s="66" t="s">
        <v>77</v>
      </c>
      <c r="AT33" s="1">
        <f t="shared" si="5"/>
        <v>54.395947899497479</v>
      </c>
      <c r="AU33" s="1">
        <f t="shared" si="4"/>
        <v>0</v>
      </c>
      <c r="AV33" s="1">
        <f t="shared" si="4"/>
        <v>3.1942446043165496</v>
      </c>
      <c r="AW33" s="1">
        <f t="shared" si="4"/>
        <v>36.820840336134445</v>
      </c>
      <c r="AX33" s="1">
        <f t="shared" si="4"/>
        <v>0</v>
      </c>
      <c r="AY33" s="1">
        <f t="shared" si="4"/>
        <v>0</v>
      </c>
      <c r="AZ33" s="1">
        <f t="shared" si="4"/>
        <v>0</v>
      </c>
      <c r="BA33" s="1">
        <f t="shared" si="4"/>
        <v>35.453566041801366</v>
      </c>
      <c r="BB33" s="1">
        <f t="shared" si="4"/>
        <v>0</v>
      </c>
      <c r="BC33" s="1">
        <f t="shared" si="4"/>
        <v>0</v>
      </c>
      <c r="BD33" s="1">
        <f t="shared" si="4"/>
        <v>0</v>
      </c>
      <c r="BE33" s="1">
        <f t="shared" si="4"/>
        <v>0</v>
      </c>
      <c r="BF33" s="1">
        <f t="shared" si="4"/>
        <v>0</v>
      </c>
      <c r="BG33" s="1">
        <f t="shared" si="4"/>
        <v>0</v>
      </c>
      <c r="BH33" s="1">
        <f t="shared" si="4"/>
        <v>0</v>
      </c>
      <c r="BI33" s="1">
        <f t="shared" si="4"/>
        <v>0</v>
      </c>
      <c r="BJ33" s="1">
        <f t="shared" si="4"/>
        <v>4.8190045248868776</v>
      </c>
      <c r="BK33" s="1">
        <f t="shared" si="4"/>
        <v>0</v>
      </c>
      <c r="BL33" s="1">
        <f t="shared" si="4"/>
        <v>0</v>
      </c>
      <c r="BM33" s="1">
        <f t="shared" si="4"/>
        <v>0</v>
      </c>
      <c r="BN33" s="1">
        <f t="shared" si="4"/>
        <v>1.0989010989010988</v>
      </c>
      <c r="BO33" s="1">
        <f t="shared" si="4"/>
        <v>0</v>
      </c>
      <c r="BP33" s="1">
        <f t="shared" si="4"/>
        <v>3.1956521739130408</v>
      </c>
    </row>
    <row r="34" spans="9:68" x14ac:dyDescent="0.25">
      <c r="AS34" s="66" t="s">
        <v>78</v>
      </c>
      <c r="AT34" s="1">
        <f t="shared" si="5"/>
        <v>1320</v>
      </c>
      <c r="AU34" s="1">
        <f t="shared" si="4"/>
        <v>0</v>
      </c>
      <c r="AV34" s="1">
        <f t="shared" si="4"/>
        <v>0</v>
      </c>
      <c r="AW34" s="1">
        <f t="shared" si="4"/>
        <v>0</v>
      </c>
      <c r="AX34" s="1">
        <f t="shared" si="4"/>
        <v>0</v>
      </c>
      <c r="AY34" s="1">
        <f t="shared" si="4"/>
        <v>0</v>
      </c>
      <c r="AZ34" s="1">
        <f t="shared" si="4"/>
        <v>5720.0000000000009</v>
      </c>
      <c r="BA34" s="1">
        <f t="shared" si="4"/>
        <v>6600</v>
      </c>
      <c r="BB34" s="1">
        <f t="shared" si="4"/>
        <v>0</v>
      </c>
      <c r="BC34" s="1">
        <f t="shared" si="4"/>
        <v>0</v>
      </c>
      <c r="BD34" s="1">
        <f t="shared" si="4"/>
        <v>0</v>
      </c>
      <c r="BE34" s="1">
        <f t="shared" si="4"/>
        <v>0</v>
      </c>
      <c r="BF34" s="1">
        <f t="shared" si="4"/>
        <v>0</v>
      </c>
      <c r="BG34" s="1">
        <f t="shared" si="4"/>
        <v>0</v>
      </c>
      <c r="BH34" s="1">
        <f t="shared" si="4"/>
        <v>1760</v>
      </c>
      <c r="BI34" s="1">
        <f t="shared" si="4"/>
        <v>0</v>
      </c>
      <c r="BJ34" s="1">
        <f t="shared" si="4"/>
        <v>4400</v>
      </c>
      <c r="BK34" s="1">
        <f t="shared" si="4"/>
        <v>0</v>
      </c>
      <c r="BL34" s="1">
        <f t="shared" si="4"/>
        <v>0</v>
      </c>
      <c r="BM34" s="1">
        <f t="shared" si="4"/>
        <v>0</v>
      </c>
      <c r="BN34" s="1">
        <f t="shared" si="4"/>
        <v>0</v>
      </c>
      <c r="BO34" s="1">
        <f t="shared" si="4"/>
        <v>0</v>
      </c>
      <c r="BP34" s="1">
        <f t="shared" si="4"/>
        <v>0</v>
      </c>
    </row>
    <row r="35" spans="9:68" x14ac:dyDescent="0.25">
      <c r="I35" s="1" t="s">
        <v>38</v>
      </c>
      <c r="AS35" s="66" t="s">
        <v>79</v>
      </c>
      <c r="AT35" s="1">
        <f t="shared" si="5"/>
        <v>6600</v>
      </c>
      <c r="AU35" s="1">
        <f t="shared" si="4"/>
        <v>0</v>
      </c>
      <c r="AV35" s="1">
        <f t="shared" si="4"/>
        <v>0</v>
      </c>
      <c r="AW35" s="1">
        <f t="shared" si="4"/>
        <v>0</v>
      </c>
      <c r="AX35" s="1">
        <f t="shared" si="4"/>
        <v>0</v>
      </c>
      <c r="AY35" s="1">
        <f t="shared" si="4"/>
        <v>0</v>
      </c>
      <c r="AZ35" s="1">
        <f t="shared" si="4"/>
        <v>28600.000000000004</v>
      </c>
      <c r="BA35" s="1">
        <f t="shared" si="4"/>
        <v>33000</v>
      </c>
      <c r="BB35" s="1">
        <f t="shared" si="4"/>
        <v>0</v>
      </c>
      <c r="BC35" s="1">
        <f t="shared" si="4"/>
        <v>0</v>
      </c>
      <c r="BD35" s="1">
        <f t="shared" si="4"/>
        <v>0</v>
      </c>
      <c r="BE35" s="1">
        <f t="shared" si="4"/>
        <v>0</v>
      </c>
      <c r="BF35" s="1">
        <f t="shared" si="4"/>
        <v>0</v>
      </c>
      <c r="BG35" s="1">
        <f t="shared" si="4"/>
        <v>0</v>
      </c>
      <c r="BH35" s="1">
        <f t="shared" si="4"/>
        <v>8800</v>
      </c>
      <c r="BI35" s="1">
        <f t="shared" si="4"/>
        <v>0</v>
      </c>
      <c r="BJ35" s="1">
        <f t="shared" si="4"/>
        <v>22000</v>
      </c>
      <c r="BK35" s="1">
        <f t="shared" si="4"/>
        <v>0</v>
      </c>
      <c r="BL35" s="1">
        <f t="shared" si="4"/>
        <v>0</v>
      </c>
      <c r="BM35" s="1">
        <f t="shared" si="4"/>
        <v>0</v>
      </c>
      <c r="BN35" s="1">
        <f t="shared" si="4"/>
        <v>0</v>
      </c>
      <c r="BO35" s="1">
        <f t="shared" si="4"/>
        <v>0</v>
      </c>
      <c r="BP35" s="1">
        <f t="shared" si="4"/>
        <v>0</v>
      </c>
    </row>
    <row r="36" spans="9:68" x14ac:dyDescent="0.25">
      <c r="I36" s="1" t="s">
        <v>39</v>
      </c>
      <c r="AS36" s="66" t="s">
        <v>154</v>
      </c>
      <c r="AT36" s="1">
        <f t="shared" si="5"/>
        <v>6600</v>
      </c>
      <c r="AU36" s="1">
        <f t="shared" si="4"/>
        <v>0</v>
      </c>
      <c r="AV36" s="1">
        <f t="shared" si="4"/>
        <v>0</v>
      </c>
      <c r="AW36" s="1">
        <f t="shared" si="4"/>
        <v>0</v>
      </c>
      <c r="AX36" s="1">
        <f t="shared" si="4"/>
        <v>0</v>
      </c>
      <c r="AY36" s="1">
        <f t="shared" si="4"/>
        <v>0</v>
      </c>
      <c r="AZ36" s="1">
        <f t="shared" si="4"/>
        <v>28600.000000000004</v>
      </c>
      <c r="BA36" s="1">
        <f t="shared" si="4"/>
        <v>33000</v>
      </c>
      <c r="BB36" s="1">
        <f t="shared" si="4"/>
        <v>0</v>
      </c>
      <c r="BC36" s="1">
        <f t="shared" si="4"/>
        <v>0</v>
      </c>
      <c r="BD36" s="1">
        <f t="shared" si="4"/>
        <v>0</v>
      </c>
      <c r="BE36" s="1">
        <f t="shared" si="4"/>
        <v>0</v>
      </c>
      <c r="BF36" s="1">
        <f t="shared" si="4"/>
        <v>0</v>
      </c>
      <c r="BG36" s="1">
        <f t="shared" si="4"/>
        <v>0</v>
      </c>
      <c r="BH36" s="1">
        <f t="shared" si="4"/>
        <v>8800</v>
      </c>
      <c r="BI36" s="1">
        <f t="shared" si="4"/>
        <v>0</v>
      </c>
      <c r="BJ36" s="1">
        <f t="shared" si="4"/>
        <v>22000</v>
      </c>
      <c r="BK36" s="1">
        <f t="shared" si="4"/>
        <v>0</v>
      </c>
      <c r="BL36" s="1">
        <f t="shared" si="4"/>
        <v>0</v>
      </c>
      <c r="BM36" s="1">
        <f t="shared" si="4"/>
        <v>0</v>
      </c>
      <c r="BN36" s="1">
        <f t="shared" si="4"/>
        <v>0</v>
      </c>
      <c r="BO36" s="1">
        <f t="shared" si="4"/>
        <v>0</v>
      </c>
      <c r="BP36" s="1">
        <f t="shared" si="4"/>
        <v>0</v>
      </c>
    </row>
    <row r="37" spans="9:68" x14ac:dyDescent="0.25">
      <c r="AS37" s="66" t="s">
        <v>80</v>
      </c>
      <c r="AT37" s="1">
        <f t="shared" si="5"/>
        <v>0</v>
      </c>
      <c r="AU37" s="1">
        <f t="shared" si="4"/>
        <v>0</v>
      </c>
      <c r="AV37" s="1">
        <f t="shared" si="4"/>
        <v>0</v>
      </c>
      <c r="AW37" s="1">
        <f t="shared" si="4"/>
        <v>0</v>
      </c>
      <c r="AX37" s="1">
        <f t="shared" si="4"/>
        <v>0</v>
      </c>
      <c r="AY37" s="1">
        <f t="shared" si="4"/>
        <v>0</v>
      </c>
      <c r="AZ37" s="1">
        <f t="shared" si="4"/>
        <v>0</v>
      </c>
      <c r="BA37" s="1">
        <f t="shared" si="4"/>
        <v>0</v>
      </c>
      <c r="BB37" s="1">
        <f t="shared" si="4"/>
        <v>0</v>
      </c>
      <c r="BC37" s="1">
        <f t="shared" si="4"/>
        <v>0</v>
      </c>
      <c r="BD37" s="1">
        <f t="shared" si="4"/>
        <v>0</v>
      </c>
      <c r="BE37" s="1">
        <f t="shared" si="4"/>
        <v>0</v>
      </c>
      <c r="BF37" s="1">
        <f t="shared" si="4"/>
        <v>0</v>
      </c>
      <c r="BG37" s="1">
        <f t="shared" si="4"/>
        <v>0</v>
      </c>
      <c r="BH37" s="1">
        <f t="shared" si="4"/>
        <v>0</v>
      </c>
      <c r="BI37" s="1">
        <f t="shared" si="4"/>
        <v>0</v>
      </c>
      <c r="BJ37" s="1">
        <f t="shared" si="4"/>
        <v>0</v>
      </c>
      <c r="BK37" s="1">
        <f t="shared" si="4"/>
        <v>0</v>
      </c>
      <c r="BL37" s="1">
        <f t="shared" si="4"/>
        <v>0</v>
      </c>
      <c r="BM37" s="1">
        <f t="shared" si="4"/>
        <v>0</v>
      </c>
      <c r="BN37" s="1">
        <f t="shared" si="4"/>
        <v>0</v>
      </c>
      <c r="BO37" s="1">
        <f t="shared" si="4"/>
        <v>0</v>
      </c>
      <c r="BP37" s="1">
        <f t="shared" si="4"/>
        <v>0</v>
      </c>
    </row>
    <row r="38" spans="9:68" x14ac:dyDescent="0.25">
      <c r="I38" s="1" t="s">
        <v>40</v>
      </c>
    </row>
    <row r="42" spans="9:68" x14ac:dyDescent="0.25">
      <c r="I42" s="1" t="s">
        <v>41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0"/>
  <sheetViews>
    <sheetView showGridLines="0" topLeftCell="D15" zoomScale="85" zoomScaleNormal="85" workbookViewId="0">
      <selection activeCell="W28" sqref="W28:X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9" max="12" width="11.7109375" style="1" hidden="1" customWidth="1" outlineLevel="1"/>
    <col min="13" max="13" width="9.140625" hidden="1" customWidth="1" outlineLevel="1"/>
    <col min="14" max="14" width="13.28515625" hidden="1" customWidth="1" outlineLevel="1"/>
    <col min="15" max="15" width="9.140625" hidden="1" customWidth="1" outlineLevel="1"/>
    <col min="16" max="16" width="11.5703125" hidden="1" customWidth="1" outlineLevel="1"/>
    <col min="17" max="17" width="11.7109375" customWidth="1" collapsed="1"/>
    <col min="18" max="21" width="11.7109375" style="1" customWidth="1" outlineLevel="1"/>
    <col min="22" max="22" width="12.5703125" style="1" customWidth="1"/>
    <col min="23" max="24" width="15.140625" style="1" customWidth="1"/>
    <col min="25" max="256" width="9.140625" style="1"/>
    <col min="257" max="257" width="6.5703125" style="1" customWidth="1"/>
    <col min="258" max="258" width="13.7109375" style="1" customWidth="1"/>
    <col min="259" max="259" width="87.5703125" style="1" customWidth="1"/>
    <col min="260" max="260" width="13.7109375" style="1" customWidth="1"/>
    <col min="261" max="261" width="14.7109375" style="1" customWidth="1"/>
    <col min="262" max="262" width="13.5703125" style="1" customWidth="1"/>
    <col min="263" max="263" width="14.28515625" style="1" bestFit="1" customWidth="1"/>
    <col min="264" max="264" width="9.140625" style="1"/>
    <col min="265" max="272" width="0" style="1" hidden="1" customWidth="1"/>
    <col min="273" max="273" width="9.140625" style="1"/>
    <col min="274" max="277" width="0" style="1" hidden="1" customWidth="1"/>
    <col min="278" max="278" width="9.140625" style="1"/>
    <col min="279" max="279" width="13.28515625" style="1" bestFit="1" customWidth="1"/>
    <col min="280" max="512" width="9.140625" style="1"/>
    <col min="513" max="513" width="6.5703125" style="1" customWidth="1"/>
    <col min="514" max="514" width="13.7109375" style="1" customWidth="1"/>
    <col min="515" max="515" width="87.5703125" style="1" customWidth="1"/>
    <col min="516" max="516" width="13.7109375" style="1" customWidth="1"/>
    <col min="517" max="517" width="14.7109375" style="1" customWidth="1"/>
    <col min="518" max="518" width="13.5703125" style="1" customWidth="1"/>
    <col min="519" max="519" width="14.28515625" style="1" bestFit="1" customWidth="1"/>
    <col min="520" max="520" width="9.140625" style="1"/>
    <col min="521" max="528" width="0" style="1" hidden="1" customWidth="1"/>
    <col min="529" max="529" width="9.140625" style="1"/>
    <col min="530" max="533" width="0" style="1" hidden="1" customWidth="1"/>
    <col min="534" max="534" width="9.140625" style="1"/>
    <col min="535" max="535" width="13.28515625" style="1" bestFit="1" customWidth="1"/>
    <col min="536" max="768" width="9.140625" style="1"/>
    <col min="769" max="769" width="6.5703125" style="1" customWidth="1"/>
    <col min="770" max="770" width="13.7109375" style="1" customWidth="1"/>
    <col min="771" max="771" width="87.5703125" style="1" customWidth="1"/>
    <col min="772" max="772" width="13.7109375" style="1" customWidth="1"/>
    <col min="773" max="773" width="14.7109375" style="1" customWidth="1"/>
    <col min="774" max="774" width="13.5703125" style="1" customWidth="1"/>
    <col min="775" max="775" width="14.28515625" style="1" bestFit="1" customWidth="1"/>
    <col min="776" max="776" width="9.140625" style="1"/>
    <col min="777" max="784" width="0" style="1" hidden="1" customWidth="1"/>
    <col min="785" max="785" width="9.140625" style="1"/>
    <col min="786" max="789" width="0" style="1" hidden="1" customWidth="1"/>
    <col min="790" max="790" width="9.140625" style="1"/>
    <col min="791" max="791" width="13.28515625" style="1" bestFit="1" customWidth="1"/>
    <col min="792" max="1024" width="9.140625" style="1"/>
    <col min="1025" max="1025" width="6.5703125" style="1" customWidth="1"/>
    <col min="1026" max="1026" width="13.7109375" style="1" customWidth="1"/>
    <col min="1027" max="1027" width="87.5703125" style="1" customWidth="1"/>
    <col min="1028" max="1028" width="13.7109375" style="1" customWidth="1"/>
    <col min="1029" max="1029" width="14.7109375" style="1" customWidth="1"/>
    <col min="1030" max="1030" width="13.5703125" style="1" customWidth="1"/>
    <col min="1031" max="1031" width="14.28515625" style="1" bestFit="1" customWidth="1"/>
    <col min="1032" max="1032" width="9.140625" style="1"/>
    <col min="1033" max="1040" width="0" style="1" hidden="1" customWidth="1"/>
    <col min="1041" max="1041" width="9.140625" style="1"/>
    <col min="1042" max="1045" width="0" style="1" hidden="1" customWidth="1"/>
    <col min="1046" max="1046" width="9.140625" style="1"/>
    <col min="1047" max="1047" width="13.28515625" style="1" bestFit="1" customWidth="1"/>
    <col min="1048" max="1280" width="9.140625" style="1"/>
    <col min="1281" max="1281" width="6.5703125" style="1" customWidth="1"/>
    <col min="1282" max="1282" width="13.7109375" style="1" customWidth="1"/>
    <col min="1283" max="1283" width="87.5703125" style="1" customWidth="1"/>
    <col min="1284" max="1284" width="13.7109375" style="1" customWidth="1"/>
    <col min="1285" max="1285" width="14.7109375" style="1" customWidth="1"/>
    <col min="1286" max="1286" width="13.5703125" style="1" customWidth="1"/>
    <col min="1287" max="1287" width="14.28515625" style="1" bestFit="1" customWidth="1"/>
    <col min="1288" max="1288" width="9.140625" style="1"/>
    <col min="1289" max="1296" width="0" style="1" hidden="1" customWidth="1"/>
    <col min="1297" max="1297" width="9.140625" style="1"/>
    <col min="1298" max="1301" width="0" style="1" hidden="1" customWidth="1"/>
    <col min="1302" max="1302" width="9.140625" style="1"/>
    <col min="1303" max="1303" width="13.28515625" style="1" bestFit="1" customWidth="1"/>
    <col min="1304" max="1536" width="9.140625" style="1"/>
    <col min="1537" max="1537" width="6.5703125" style="1" customWidth="1"/>
    <col min="1538" max="1538" width="13.7109375" style="1" customWidth="1"/>
    <col min="1539" max="1539" width="87.5703125" style="1" customWidth="1"/>
    <col min="1540" max="1540" width="13.7109375" style="1" customWidth="1"/>
    <col min="1541" max="1541" width="14.7109375" style="1" customWidth="1"/>
    <col min="1542" max="1542" width="13.5703125" style="1" customWidth="1"/>
    <col min="1543" max="1543" width="14.28515625" style="1" bestFit="1" customWidth="1"/>
    <col min="1544" max="1544" width="9.140625" style="1"/>
    <col min="1545" max="1552" width="0" style="1" hidden="1" customWidth="1"/>
    <col min="1553" max="1553" width="9.140625" style="1"/>
    <col min="1554" max="1557" width="0" style="1" hidden="1" customWidth="1"/>
    <col min="1558" max="1558" width="9.140625" style="1"/>
    <col min="1559" max="1559" width="13.28515625" style="1" bestFit="1" customWidth="1"/>
    <col min="1560" max="1792" width="9.140625" style="1"/>
    <col min="1793" max="1793" width="6.5703125" style="1" customWidth="1"/>
    <col min="1794" max="1794" width="13.7109375" style="1" customWidth="1"/>
    <col min="1795" max="1795" width="87.5703125" style="1" customWidth="1"/>
    <col min="1796" max="1796" width="13.7109375" style="1" customWidth="1"/>
    <col min="1797" max="1797" width="14.7109375" style="1" customWidth="1"/>
    <col min="1798" max="1798" width="13.5703125" style="1" customWidth="1"/>
    <col min="1799" max="1799" width="14.28515625" style="1" bestFit="1" customWidth="1"/>
    <col min="1800" max="1800" width="9.140625" style="1"/>
    <col min="1801" max="1808" width="0" style="1" hidden="1" customWidth="1"/>
    <col min="1809" max="1809" width="9.140625" style="1"/>
    <col min="1810" max="1813" width="0" style="1" hidden="1" customWidth="1"/>
    <col min="1814" max="1814" width="9.140625" style="1"/>
    <col min="1815" max="1815" width="13.28515625" style="1" bestFit="1" customWidth="1"/>
    <col min="1816" max="2048" width="9.140625" style="1"/>
    <col min="2049" max="2049" width="6.5703125" style="1" customWidth="1"/>
    <col min="2050" max="2050" width="13.7109375" style="1" customWidth="1"/>
    <col min="2051" max="2051" width="87.5703125" style="1" customWidth="1"/>
    <col min="2052" max="2052" width="13.7109375" style="1" customWidth="1"/>
    <col min="2053" max="2053" width="14.7109375" style="1" customWidth="1"/>
    <col min="2054" max="2054" width="13.5703125" style="1" customWidth="1"/>
    <col min="2055" max="2055" width="14.28515625" style="1" bestFit="1" customWidth="1"/>
    <col min="2056" max="2056" width="9.140625" style="1"/>
    <col min="2057" max="2064" width="0" style="1" hidden="1" customWidth="1"/>
    <col min="2065" max="2065" width="9.140625" style="1"/>
    <col min="2066" max="2069" width="0" style="1" hidden="1" customWidth="1"/>
    <col min="2070" max="2070" width="9.140625" style="1"/>
    <col min="2071" max="2071" width="13.28515625" style="1" bestFit="1" customWidth="1"/>
    <col min="2072" max="2304" width="9.140625" style="1"/>
    <col min="2305" max="2305" width="6.5703125" style="1" customWidth="1"/>
    <col min="2306" max="2306" width="13.7109375" style="1" customWidth="1"/>
    <col min="2307" max="2307" width="87.5703125" style="1" customWidth="1"/>
    <col min="2308" max="2308" width="13.7109375" style="1" customWidth="1"/>
    <col min="2309" max="2309" width="14.7109375" style="1" customWidth="1"/>
    <col min="2310" max="2310" width="13.5703125" style="1" customWidth="1"/>
    <col min="2311" max="2311" width="14.28515625" style="1" bestFit="1" customWidth="1"/>
    <col min="2312" max="2312" width="9.140625" style="1"/>
    <col min="2313" max="2320" width="0" style="1" hidden="1" customWidth="1"/>
    <col min="2321" max="2321" width="9.140625" style="1"/>
    <col min="2322" max="2325" width="0" style="1" hidden="1" customWidth="1"/>
    <col min="2326" max="2326" width="9.140625" style="1"/>
    <col min="2327" max="2327" width="13.28515625" style="1" bestFit="1" customWidth="1"/>
    <col min="2328" max="2560" width="9.140625" style="1"/>
    <col min="2561" max="2561" width="6.5703125" style="1" customWidth="1"/>
    <col min="2562" max="2562" width="13.7109375" style="1" customWidth="1"/>
    <col min="2563" max="2563" width="87.5703125" style="1" customWidth="1"/>
    <col min="2564" max="2564" width="13.7109375" style="1" customWidth="1"/>
    <col min="2565" max="2565" width="14.7109375" style="1" customWidth="1"/>
    <col min="2566" max="2566" width="13.5703125" style="1" customWidth="1"/>
    <col min="2567" max="2567" width="14.28515625" style="1" bestFit="1" customWidth="1"/>
    <col min="2568" max="2568" width="9.140625" style="1"/>
    <col min="2569" max="2576" width="0" style="1" hidden="1" customWidth="1"/>
    <col min="2577" max="2577" width="9.140625" style="1"/>
    <col min="2578" max="2581" width="0" style="1" hidden="1" customWidth="1"/>
    <col min="2582" max="2582" width="9.140625" style="1"/>
    <col min="2583" max="2583" width="13.28515625" style="1" bestFit="1" customWidth="1"/>
    <col min="2584" max="2816" width="9.140625" style="1"/>
    <col min="2817" max="2817" width="6.5703125" style="1" customWidth="1"/>
    <col min="2818" max="2818" width="13.7109375" style="1" customWidth="1"/>
    <col min="2819" max="2819" width="87.5703125" style="1" customWidth="1"/>
    <col min="2820" max="2820" width="13.7109375" style="1" customWidth="1"/>
    <col min="2821" max="2821" width="14.7109375" style="1" customWidth="1"/>
    <col min="2822" max="2822" width="13.5703125" style="1" customWidth="1"/>
    <col min="2823" max="2823" width="14.28515625" style="1" bestFit="1" customWidth="1"/>
    <col min="2824" max="2824" width="9.140625" style="1"/>
    <col min="2825" max="2832" width="0" style="1" hidden="1" customWidth="1"/>
    <col min="2833" max="2833" width="9.140625" style="1"/>
    <col min="2834" max="2837" width="0" style="1" hidden="1" customWidth="1"/>
    <col min="2838" max="2838" width="9.140625" style="1"/>
    <col min="2839" max="2839" width="13.28515625" style="1" bestFit="1" customWidth="1"/>
    <col min="2840" max="3072" width="9.140625" style="1"/>
    <col min="3073" max="3073" width="6.5703125" style="1" customWidth="1"/>
    <col min="3074" max="3074" width="13.7109375" style="1" customWidth="1"/>
    <col min="3075" max="3075" width="87.5703125" style="1" customWidth="1"/>
    <col min="3076" max="3076" width="13.7109375" style="1" customWidth="1"/>
    <col min="3077" max="3077" width="14.7109375" style="1" customWidth="1"/>
    <col min="3078" max="3078" width="13.5703125" style="1" customWidth="1"/>
    <col min="3079" max="3079" width="14.28515625" style="1" bestFit="1" customWidth="1"/>
    <col min="3080" max="3080" width="9.140625" style="1"/>
    <col min="3081" max="3088" width="0" style="1" hidden="1" customWidth="1"/>
    <col min="3089" max="3089" width="9.140625" style="1"/>
    <col min="3090" max="3093" width="0" style="1" hidden="1" customWidth="1"/>
    <col min="3094" max="3094" width="9.140625" style="1"/>
    <col min="3095" max="3095" width="13.28515625" style="1" bestFit="1" customWidth="1"/>
    <col min="3096" max="3328" width="9.140625" style="1"/>
    <col min="3329" max="3329" width="6.5703125" style="1" customWidth="1"/>
    <col min="3330" max="3330" width="13.7109375" style="1" customWidth="1"/>
    <col min="3331" max="3331" width="87.5703125" style="1" customWidth="1"/>
    <col min="3332" max="3332" width="13.7109375" style="1" customWidth="1"/>
    <col min="3333" max="3333" width="14.7109375" style="1" customWidth="1"/>
    <col min="3334" max="3334" width="13.5703125" style="1" customWidth="1"/>
    <col min="3335" max="3335" width="14.28515625" style="1" bestFit="1" customWidth="1"/>
    <col min="3336" max="3336" width="9.140625" style="1"/>
    <col min="3337" max="3344" width="0" style="1" hidden="1" customWidth="1"/>
    <col min="3345" max="3345" width="9.140625" style="1"/>
    <col min="3346" max="3349" width="0" style="1" hidden="1" customWidth="1"/>
    <col min="3350" max="3350" width="9.140625" style="1"/>
    <col min="3351" max="3351" width="13.28515625" style="1" bestFit="1" customWidth="1"/>
    <col min="3352" max="3584" width="9.140625" style="1"/>
    <col min="3585" max="3585" width="6.5703125" style="1" customWidth="1"/>
    <col min="3586" max="3586" width="13.7109375" style="1" customWidth="1"/>
    <col min="3587" max="3587" width="87.5703125" style="1" customWidth="1"/>
    <col min="3588" max="3588" width="13.7109375" style="1" customWidth="1"/>
    <col min="3589" max="3589" width="14.7109375" style="1" customWidth="1"/>
    <col min="3590" max="3590" width="13.5703125" style="1" customWidth="1"/>
    <col min="3591" max="3591" width="14.28515625" style="1" bestFit="1" customWidth="1"/>
    <col min="3592" max="3592" width="9.140625" style="1"/>
    <col min="3593" max="3600" width="0" style="1" hidden="1" customWidth="1"/>
    <col min="3601" max="3601" width="9.140625" style="1"/>
    <col min="3602" max="3605" width="0" style="1" hidden="1" customWidth="1"/>
    <col min="3606" max="3606" width="9.140625" style="1"/>
    <col min="3607" max="3607" width="13.28515625" style="1" bestFit="1" customWidth="1"/>
    <col min="3608" max="3840" width="9.140625" style="1"/>
    <col min="3841" max="3841" width="6.5703125" style="1" customWidth="1"/>
    <col min="3842" max="3842" width="13.7109375" style="1" customWidth="1"/>
    <col min="3843" max="3843" width="87.5703125" style="1" customWidth="1"/>
    <col min="3844" max="3844" width="13.7109375" style="1" customWidth="1"/>
    <col min="3845" max="3845" width="14.7109375" style="1" customWidth="1"/>
    <col min="3846" max="3846" width="13.5703125" style="1" customWidth="1"/>
    <col min="3847" max="3847" width="14.28515625" style="1" bestFit="1" customWidth="1"/>
    <col min="3848" max="3848" width="9.140625" style="1"/>
    <col min="3849" max="3856" width="0" style="1" hidden="1" customWidth="1"/>
    <col min="3857" max="3857" width="9.140625" style="1"/>
    <col min="3858" max="3861" width="0" style="1" hidden="1" customWidth="1"/>
    <col min="3862" max="3862" width="9.140625" style="1"/>
    <col min="3863" max="3863" width="13.28515625" style="1" bestFit="1" customWidth="1"/>
    <col min="3864" max="4096" width="9.140625" style="1"/>
    <col min="4097" max="4097" width="6.5703125" style="1" customWidth="1"/>
    <col min="4098" max="4098" width="13.7109375" style="1" customWidth="1"/>
    <col min="4099" max="4099" width="87.5703125" style="1" customWidth="1"/>
    <col min="4100" max="4100" width="13.7109375" style="1" customWidth="1"/>
    <col min="4101" max="4101" width="14.7109375" style="1" customWidth="1"/>
    <col min="4102" max="4102" width="13.5703125" style="1" customWidth="1"/>
    <col min="4103" max="4103" width="14.28515625" style="1" bestFit="1" customWidth="1"/>
    <col min="4104" max="4104" width="9.140625" style="1"/>
    <col min="4105" max="4112" width="0" style="1" hidden="1" customWidth="1"/>
    <col min="4113" max="4113" width="9.140625" style="1"/>
    <col min="4114" max="4117" width="0" style="1" hidden="1" customWidth="1"/>
    <col min="4118" max="4118" width="9.140625" style="1"/>
    <col min="4119" max="4119" width="13.28515625" style="1" bestFit="1" customWidth="1"/>
    <col min="4120" max="4352" width="9.140625" style="1"/>
    <col min="4353" max="4353" width="6.5703125" style="1" customWidth="1"/>
    <col min="4354" max="4354" width="13.7109375" style="1" customWidth="1"/>
    <col min="4355" max="4355" width="87.5703125" style="1" customWidth="1"/>
    <col min="4356" max="4356" width="13.7109375" style="1" customWidth="1"/>
    <col min="4357" max="4357" width="14.7109375" style="1" customWidth="1"/>
    <col min="4358" max="4358" width="13.5703125" style="1" customWidth="1"/>
    <col min="4359" max="4359" width="14.28515625" style="1" bestFit="1" customWidth="1"/>
    <col min="4360" max="4360" width="9.140625" style="1"/>
    <col min="4361" max="4368" width="0" style="1" hidden="1" customWidth="1"/>
    <col min="4369" max="4369" width="9.140625" style="1"/>
    <col min="4370" max="4373" width="0" style="1" hidden="1" customWidth="1"/>
    <col min="4374" max="4374" width="9.140625" style="1"/>
    <col min="4375" max="4375" width="13.28515625" style="1" bestFit="1" customWidth="1"/>
    <col min="4376" max="4608" width="9.140625" style="1"/>
    <col min="4609" max="4609" width="6.5703125" style="1" customWidth="1"/>
    <col min="4610" max="4610" width="13.7109375" style="1" customWidth="1"/>
    <col min="4611" max="4611" width="87.5703125" style="1" customWidth="1"/>
    <col min="4612" max="4612" width="13.7109375" style="1" customWidth="1"/>
    <col min="4613" max="4613" width="14.7109375" style="1" customWidth="1"/>
    <col min="4614" max="4614" width="13.5703125" style="1" customWidth="1"/>
    <col min="4615" max="4615" width="14.28515625" style="1" bestFit="1" customWidth="1"/>
    <col min="4616" max="4616" width="9.140625" style="1"/>
    <col min="4617" max="4624" width="0" style="1" hidden="1" customWidth="1"/>
    <col min="4625" max="4625" width="9.140625" style="1"/>
    <col min="4626" max="4629" width="0" style="1" hidden="1" customWidth="1"/>
    <col min="4630" max="4630" width="9.140625" style="1"/>
    <col min="4631" max="4631" width="13.28515625" style="1" bestFit="1" customWidth="1"/>
    <col min="4632" max="4864" width="9.140625" style="1"/>
    <col min="4865" max="4865" width="6.5703125" style="1" customWidth="1"/>
    <col min="4866" max="4866" width="13.7109375" style="1" customWidth="1"/>
    <col min="4867" max="4867" width="87.5703125" style="1" customWidth="1"/>
    <col min="4868" max="4868" width="13.7109375" style="1" customWidth="1"/>
    <col min="4869" max="4869" width="14.7109375" style="1" customWidth="1"/>
    <col min="4870" max="4870" width="13.5703125" style="1" customWidth="1"/>
    <col min="4871" max="4871" width="14.28515625" style="1" bestFit="1" customWidth="1"/>
    <col min="4872" max="4872" width="9.140625" style="1"/>
    <col min="4873" max="4880" width="0" style="1" hidden="1" customWidth="1"/>
    <col min="4881" max="4881" width="9.140625" style="1"/>
    <col min="4882" max="4885" width="0" style="1" hidden="1" customWidth="1"/>
    <col min="4886" max="4886" width="9.140625" style="1"/>
    <col min="4887" max="4887" width="13.28515625" style="1" bestFit="1" customWidth="1"/>
    <col min="4888" max="5120" width="9.140625" style="1"/>
    <col min="5121" max="5121" width="6.5703125" style="1" customWidth="1"/>
    <col min="5122" max="5122" width="13.7109375" style="1" customWidth="1"/>
    <col min="5123" max="5123" width="87.5703125" style="1" customWidth="1"/>
    <col min="5124" max="5124" width="13.7109375" style="1" customWidth="1"/>
    <col min="5125" max="5125" width="14.7109375" style="1" customWidth="1"/>
    <col min="5126" max="5126" width="13.5703125" style="1" customWidth="1"/>
    <col min="5127" max="5127" width="14.28515625" style="1" bestFit="1" customWidth="1"/>
    <col min="5128" max="5128" width="9.140625" style="1"/>
    <col min="5129" max="5136" width="0" style="1" hidden="1" customWidth="1"/>
    <col min="5137" max="5137" width="9.140625" style="1"/>
    <col min="5138" max="5141" width="0" style="1" hidden="1" customWidth="1"/>
    <col min="5142" max="5142" width="9.140625" style="1"/>
    <col min="5143" max="5143" width="13.28515625" style="1" bestFit="1" customWidth="1"/>
    <col min="5144" max="5376" width="9.140625" style="1"/>
    <col min="5377" max="5377" width="6.5703125" style="1" customWidth="1"/>
    <col min="5378" max="5378" width="13.7109375" style="1" customWidth="1"/>
    <col min="5379" max="5379" width="87.5703125" style="1" customWidth="1"/>
    <col min="5380" max="5380" width="13.7109375" style="1" customWidth="1"/>
    <col min="5381" max="5381" width="14.7109375" style="1" customWidth="1"/>
    <col min="5382" max="5382" width="13.5703125" style="1" customWidth="1"/>
    <col min="5383" max="5383" width="14.28515625" style="1" bestFit="1" customWidth="1"/>
    <col min="5384" max="5384" width="9.140625" style="1"/>
    <col min="5385" max="5392" width="0" style="1" hidden="1" customWidth="1"/>
    <col min="5393" max="5393" width="9.140625" style="1"/>
    <col min="5394" max="5397" width="0" style="1" hidden="1" customWidth="1"/>
    <col min="5398" max="5398" width="9.140625" style="1"/>
    <col min="5399" max="5399" width="13.28515625" style="1" bestFit="1" customWidth="1"/>
    <col min="5400" max="5632" width="9.140625" style="1"/>
    <col min="5633" max="5633" width="6.5703125" style="1" customWidth="1"/>
    <col min="5634" max="5634" width="13.7109375" style="1" customWidth="1"/>
    <col min="5635" max="5635" width="87.5703125" style="1" customWidth="1"/>
    <col min="5636" max="5636" width="13.7109375" style="1" customWidth="1"/>
    <col min="5637" max="5637" width="14.7109375" style="1" customWidth="1"/>
    <col min="5638" max="5638" width="13.5703125" style="1" customWidth="1"/>
    <col min="5639" max="5639" width="14.28515625" style="1" bestFit="1" customWidth="1"/>
    <col min="5640" max="5640" width="9.140625" style="1"/>
    <col min="5641" max="5648" width="0" style="1" hidden="1" customWidth="1"/>
    <col min="5649" max="5649" width="9.140625" style="1"/>
    <col min="5650" max="5653" width="0" style="1" hidden="1" customWidth="1"/>
    <col min="5654" max="5654" width="9.140625" style="1"/>
    <col min="5655" max="5655" width="13.28515625" style="1" bestFit="1" customWidth="1"/>
    <col min="5656" max="5888" width="9.140625" style="1"/>
    <col min="5889" max="5889" width="6.5703125" style="1" customWidth="1"/>
    <col min="5890" max="5890" width="13.7109375" style="1" customWidth="1"/>
    <col min="5891" max="5891" width="87.5703125" style="1" customWidth="1"/>
    <col min="5892" max="5892" width="13.7109375" style="1" customWidth="1"/>
    <col min="5893" max="5893" width="14.7109375" style="1" customWidth="1"/>
    <col min="5894" max="5894" width="13.5703125" style="1" customWidth="1"/>
    <col min="5895" max="5895" width="14.28515625" style="1" bestFit="1" customWidth="1"/>
    <col min="5896" max="5896" width="9.140625" style="1"/>
    <col min="5897" max="5904" width="0" style="1" hidden="1" customWidth="1"/>
    <col min="5905" max="5905" width="9.140625" style="1"/>
    <col min="5906" max="5909" width="0" style="1" hidden="1" customWidth="1"/>
    <col min="5910" max="5910" width="9.140625" style="1"/>
    <col min="5911" max="5911" width="13.28515625" style="1" bestFit="1" customWidth="1"/>
    <col min="5912" max="6144" width="9.140625" style="1"/>
    <col min="6145" max="6145" width="6.5703125" style="1" customWidth="1"/>
    <col min="6146" max="6146" width="13.7109375" style="1" customWidth="1"/>
    <col min="6147" max="6147" width="87.5703125" style="1" customWidth="1"/>
    <col min="6148" max="6148" width="13.7109375" style="1" customWidth="1"/>
    <col min="6149" max="6149" width="14.7109375" style="1" customWidth="1"/>
    <col min="6150" max="6150" width="13.5703125" style="1" customWidth="1"/>
    <col min="6151" max="6151" width="14.28515625" style="1" bestFit="1" customWidth="1"/>
    <col min="6152" max="6152" width="9.140625" style="1"/>
    <col min="6153" max="6160" width="0" style="1" hidden="1" customWidth="1"/>
    <col min="6161" max="6161" width="9.140625" style="1"/>
    <col min="6162" max="6165" width="0" style="1" hidden="1" customWidth="1"/>
    <col min="6166" max="6166" width="9.140625" style="1"/>
    <col min="6167" max="6167" width="13.28515625" style="1" bestFit="1" customWidth="1"/>
    <col min="6168" max="6400" width="9.140625" style="1"/>
    <col min="6401" max="6401" width="6.5703125" style="1" customWidth="1"/>
    <col min="6402" max="6402" width="13.7109375" style="1" customWidth="1"/>
    <col min="6403" max="6403" width="87.5703125" style="1" customWidth="1"/>
    <col min="6404" max="6404" width="13.7109375" style="1" customWidth="1"/>
    <col min="6405" max="6405" width="14.7109375" style="1" customWidth="1"/>
    <col min="6406" max="6406" width="13.5703125" style="1" customWidth="1"/>
    <col min="6407" max="6407" width="14.28515625" style="1" bestFit="1" customWidth="1"/>
    <col min="6408" max="6408" width="9.140625" style="1"/>
    <col min="6409" max="6416" width="0" style="1" hidden="1" customWidth="1"/>
    <col min="6417" max="6417" width="9.140625" style="1"/>
    <col min="6418" max="6421" width="0" style="1" hidden="1" customWidth="1"/>
    <col min="6422" max="6422" width="9.140625" style="1"/>
    <col min="6423" max="6423" width="13.28515625" style="1" bestFit="1" customWidth="1"/>
    <col min="6424" max="6656" width="9.140625" style="1"/>
    <col min="6657" max="6657" width="6.5703125" style="1" customWidth="1"/>
    <col min="6658" max="6658" width="13.7109375" style="1" customWidth="1"/>
    <col min="6659" max="6659" width="87.5703125" style="1" customWidth="1"/>
    <col min="6660" max="6660" width="13.7109375" style="1" customWidth="1"/>
    <col min="6661" max="6661" width="14.7109375" style="1" customWidth="1"/>
    <col min="6662" max="6662" width="13.5703125" style="1" customWidth="1"/>
    <col min="6663" max="6663" width="14.28515625" style="1" bestFit="1" customWidth="1"/>
    <col min="6664" max="6664" width="9.140625" style="1"/>
    <col min="6665" max="6672" width="0" style="1" hidden="1" customWidth="1"/>
    <col min="6673" max="6673" width="9.140625" style="1"/>
    <col min="6674" max="6677" width="0" style="1" hidden="1" customWidth="1"/>
    <col min="6678" max="6678" width="9.140625" style="1"/>
    <col min="6679" max="6679" width="13.28515625" style="1" bestFit="1" customWidth="1"/>
    <col min="6680" max="6912" width="9.140625" style="1"/>
    <col min="6913" max="6913" width="6.5703125" style="1" customWidth="1"/>
    <col min="6914" max="6914" width="13.7109375" style="1" customWidth="1"/>
    <col min="6915" max="6915" width="87.5703125" style="1" customWidth="1"/>
    <col min="6916" max="6916" width="13.7109375" style="1" customWidth="1"/>
    <col min="6917" max="6917" width="14.7109375" style="1" customWidth="1"/>
    <col min="6918" max="6918" width="13.5703125" style="1" customWidth="1"/>
    <col min="6919" max="6919" width="14.28515625" style="1" bestFit="1" customWidth="1"/>
    <col min="6920" max="6920" width="9.140625" style="1"/>
    <col min="6921" max="6928" width="0" style="1" hidden="1" customWidth="1"/>
    <col min="6929" max="6929" width="9.140625" style="1"/>
    <col min="6930" max="6933" width="0" style="1" hidden="1" customWidth="1"/>
    <col min="6934" max="6934" width="9.140625" style="1"/>
    <col min="6935" max="6935" width="13.28515625" style="1" bestFit="1" customWidth="1"/>
    <col min="6936" max="7168" width="9.140625" style="1"/>
    <col min="7169" max="7169" width="6.5703125" style="1" customWidth="1"/>
    <col min="7170" max="7170" width="13.7109375" style="1" customWidth="1"/>
    <col min="7171" max="7171" width="87.5703125" style="1" customWidth="1"/>
    <col min="7172" max="7172" width="13.7109375" style="1" customWidth="1"/>
    <col min="7173" max="7173" width="14.7109375" style="1" customWidth="1"/>
    <col min="7174" max="7174" width="13.5703125" style="1" customWidth="1"/>
    <col min="7175" max="7175" width="14.28515625" style="1" bestFit="1" customWidth="1"/>
    <col min="7176" max="7176" width="9.140625" style="1"/>
    <col min="7177" max="7184" width="0" style="1" hidden="1" customWidth="1"/>
    <col min="7185" max="7185" width="9.140625" style="1"/>
    <col min="7186" max="7189" width="0" style="1" hidden="1" customWidth="1"/>
    <col min="7190" max="7190" width="9.140625" style="1"/>
    <col min="7191" max="7191" width="13.28515625" style="1" bestFit="1" customWidth="1"/>
    <col min="7192" max="7424" width="9.140625" style="1"/>
    <col min="7425" max="7425" width="6.5703125" style="1" customWidth="1"/>
    <col min="7426" max="7426" width="13.7109375" style="1" customWidth="1"/>
    <col min="7427" max="7427" width="87.5703125" style="1" customWidth="1"/>
    <col min="7428" max="7428" width="13.7109375" style="1" customWidth="1"/>
    <col min="7429" max="7429" width="14.7109375" style="1" customWidth="1"/>
    <col min="7430" max="7430" width="13.5703125" style="1" customWidth="1"/>
    <col min="7431" max="7431" width="14.28515625" style="1" bestFit="1" customWidth="1"/>
    <col min="7432" max="7432" width="9.140625" style="1"/>
    <col min="7433" max="7440" width="0" style="1" hidden="1" customWidth="1"/>
    <col min="7441" max="7441" width="9.140625" style="1"/>
    <col min="7442" max="7445" width="0" style="1" hidden="1" customWidth="1"/>
    <col min="7446" max="7446" width="9.140625" style="1"/>
    <col min="7447" max="7447" width="13.28515625" style="1" bestFit="1" customWidth="1"/>
    <col min="7448" max="7680" width="9.140625" style="1"/>
    <col min="7681" max="7681" width="6.5703125" style="1" customWidth="1"/>
    <col min="7682" max="7682" width="13.7109375" style="1" customWidth="1"/>
    <col min="7683" max="7683" width="87.5703125" style="1" customWidth="1"/>
    <col min="7684" max="7684" width="13.7109375" style="1" customWidth="1"/>
    <col min="7685" max="7685" width="14.7109375" style="1" customWidth="1"/>
    <col min="7686" max="7686" width="13.5703125" style="1" customWidth="1"/>
    <col min="7687" max="7687" width="14.28515625" style="1" bestFit="1" customWidth="1"/>
    <col min="7688" max="7688" width="9.140625" style="1"/>
    <col min="7689" max="7696" width="0" style="1" hidden="1" customWidth="1"/>
    <col min="7697" max="7697" width="9.140625" style="1"/>
    <col min="7698" max="7701" width="0" style="1" hidden="1" customWidth="1"/>
    <col min="7702" max="7702" width="9.140625" style="1"/>
    <col min="7703" max="7703" width="13.28515625" style="1" bestFit="1" customWidth="1"/>
    <col min="7704" max="7936" width="9.140625" style="1"/>
    <col min="7937" max="7937" width="6.5703125" style="1" customWidth="1"/>
    <col min="7938" max="7938" width="13.7109375" style="1" customWidth="1"/>
    <col min="7939" max="7939" width="87.5703125" style="1" customWidth="1"/>
    <col min="7940" max="7940" width="13.7109375" style="1" customWidth="1"/>
    <col min="7941" max="7941" width="14.7109375" style="1" customWidth="1"/>
    <col min="7942" max="7942" width="13.5703125" style="1" customWidth="1"/>
    <col min="7943" max="7943" width="14.28515625" style="1" bestFit="1" customWidth="1"/>
    <col min="7944" max="7944" width="9.140625" style="1"/>
    <col min="7945" max="7952" width="0" style="1" hidden="1" customWidth="1"/>
    <col min="7953" max="7953" width="9.140625" style="1"/>
    <col min="7954" max="7957" width="0" style="1" hidden="1" customWidth="1"/>
    <col min="7958" max="7958" width="9.140625" style="1"/>
    <col min="7959" max="7959" width="13.28515625" style="1" bestFit="1" customWidth="1"/>
    <col min="7960" max="8192" width="9.140625" style="1"/>
    <col min="8193" max="8193" width="6.5703125" style="1" customWidth="1"/>
    <col min="8194" max="8194" width="13.7109375" style="1" customWidth="1"/>
    <col min="8195" max="8195" width="87.5703125" style="1" customWidth="1"/>
    <col min="8196" max="8196" width="13.7109375" style="1" customWidth="1"/>
    <col min="8197" max="8197" width="14.7109375" style="1" customWidth="1"/>
    <col min="8198" max="8198" width="13.5703125" style="1" customWidth="1"/>
    <col min="8199" max="8199" width="14.28515625" style="1" bestFit="1" customWidth="1"/>
    <col min="8200" max="8200" width="9.140625" style="1"/>
    <col min="8201" max="8208" width="0" style="1" hidden="1" customWidth="1"/>
    <col min="8209" max="8209" width="9.140625" style="1"/>
    <col min="8210" max="8213" width="0" style="1" hidden="1" customWidth="1"/>
    <col min="8214" max="8214" width="9.140625" style="1"/>
    <col min="8215" max="8215" width="13.28515625" style="1" bestFit="1" customWidth="1"/>
    <col min="8216" max="8448" width="9.140625" style="1"/>
    <col min="8449" max="8449" width="6.5703125" style="1" customWidth="1"/>
    <col min="8450" max="8450" width="13.7109375" style="1" customWidth="1"/>
    <col min="8451" max="8451" width="87.5703125" style="1" customWidth="1"/>
    <col min="8452" max="8452" width="13.7109375" style="1" customWidth="1"/>
    <col min="8453" max="8453" width="14.7109375" style="1" customWidth="1"/>
    <col min="8454" max="8454" width="13.5703125" style="1" customWidth="1"/>
    <col min="8455" max="8455" width="14.28515625" style="1" bestFit="1" customWidth="1"/>
    <col min="8456" max="8456" width="9.140625" style="1"/>
    <col min="8457" max="8464" width="0" style="1" hidden="1" customWidth="1"/>
    <col min="8465" max="8465" width="9.140625" style="1"/>
    <col min="8466" max="8469" width="0" style="1" hidden="1" customWidth="1"/>
    <col min="8470" max="8470" width="9.140625" style="1"/>
    <col min="8471" max="8471" width="13.28515625" style="1" bestFit="1" customWidth="1"/>
    <col min="8472" max="8704" width="9.140625" style="1"/>
    <col min="8705" max="8705" width="6.5703125" style="1" customWidth="1"/>
    <col min="8706" max="8706" width="13.7109375" style="1" customWidth="1"/>
    <col min="8707" max="8707" width="87.5703125" style="1" customWidth="1"/>
    <col min="8708" max="8708" width="13.7109375" style="1" customWidth="1"/>
    <col min="8709" max="8709" width="14.7109375" style="1" customWidth="1"/>
    <col min="8710" max="8710" width="13.5703125" style="1" customWidth="1"/>
    <col min="8711" max="8711" width="14.28515625" style="1" bestFit="1" customWidth="1"/>
    <col min="8712" max="8712" width="9.140625" style="1"/>
    <col min="8713" max="8720" width="0" style="1" hidden="1" customWidth="1"/>
    <col min="8721" max="8721" width="9.140625" style="1"/>
    <col min="8722" max="8725" width="0" style="1" hidden="1" customWidth="1"/>
    <col min="8726" max="8726" width="9.140625" style="1"/>
    <col min="8727" max="8727" width="13.28515625" style="1" bestFit="1" customWidth="1"/>
    <col min="8728" max="8960" width="9.140625" style="1"/>
    <col min="8961" max="8961" width="6.5703125" style="1" customWidth="1"/>
    <col min="8962" max="8962" width="13.7109375" style="1" customWidth="1"/>
    <col min="8963" max="8963" width="87.5703125" style="1" customWidth="1"/>
    <col min="8964" max="8964" width="13.7109375" style="1" customWidth="1"/>
    <col min="8965" max="8965" width="14.7109375" style="1" customWidth="1"/>
    <col min="8966" max="8966" width="13.5703125" style="1" customWidth="1"/>
    <col min="8967" max="8967" width="14.28515625" style="1" bestFit="1" customWidth="1"/>
    <col min="8968" max="8968" width="9.140625" style="1"/>
    <col min="8969" max="8976" width="0" style="1" hidden="1" customWidth="1"/>
    <col min="8977" max="8977" width="9.140625" style="1"/>
    <col min="8978" max="8981" width="0" style="1" hidden="1" customWidth="1"/>
    <col min="8982" max="8982" width="9.140625" style="1"/>
    <col min="8983" max="8983" width="13.28515625" style="1" bestFit="1" customWidth="1"/>
    <col min="8984" max="9216" width="9.140625" style="1"/>
    <col min="9217" max="9217" width="6.5703125" style="1" customWidth="1"/>
    <col min="9218" max="9218" width="13.7109375" style="1" customWidth="1"/>
    <col min="9219" max="9219" width="87.5703125" style="1" customWidth="1"/>
    <col min="9220" max="9220" width="13.7109375" style="1" customWidth="1"/>
    <col min="9221" max="9221" width="14.7109375" style="1" customWidth="1"/>
    <col min="9222" max="9222" width="13.5703125" style="1" customWidth="1"/>
    <col min="9223" max="9223" width="14.28515625" style="1" bestFit="1" customWidth="1"/>
    <col min="9224" max="9224" width="9.140625" style="1"/>
    <col min="9225" max="9232" width="0" style="1" hidden="1" customWidth="1"/>
    <col min="9233" max="9233" width="9.140625" style="1"/>
    <col min="9234" max="9237" width="0" style="1" hidden="1" customWidth="1"/>
    <col min="9238" max="9238" width="9.140625" style="1"/>
    <col min="9239" max="9239" width="13.28515625" style="1" bestFit="1" customWidth="1"/>
    <col min="9240" max="9472" width="9.140625" style="1"/>
    <col min="9473" max="9473" width="6.5703125" style="1" customWidth="1"/>
    <col min="9474" max="9474" width="13.7109375" style="1" customWidth="1"/>
    <col min="9475" max="9475" width="87.5703125" style="1" customWidth="1"/>
    <col min="9476" max="9476" width="13.7109375" style="1" customWidth="1"/>
    <col min="9477" max="9477" width="14.7109375" style="1" customWidth="1"/>
    <col min="9478" max="9478" width="13.5703125" style="1" customWidth="1"/>
    <col min="9479" max="9479" width="14.28515625" style="1" bestFit="1" customWidth="1"/>
    <col min="9480" max="9480" width="9.140625" style="1"/>
    <col min="9481" max="9488" width="0" style="1" hidden="1" customWidth="1"/>
    <col min="9489" max="9489" width="9.140625" style="1"/>
    <col min="9490" max="9493" width="0" style="1" hidden="1" customWidth="1"/>
    <col min="9494" max="9494" width="9.140625" style="1"/>
    <col min="9495" max="9495" width="13.28515625" style="1" bestFit="1" customWidth="1"/>
    <col min="9496" max="9728" width="9.140625" style="1"/>
    <col min="9729" max="9729" width="6.5703125" style="1" customWidth="1"/>
    <col min="9730" max="9730" width="13.7109375" style="1" customWidth="1"/>
    <col min="9731" max="9731" width="87.5703125" style="1" customWidth="1"/>
    <col min="9732" max="9732" width="13.7109375" style="1" customWidth="1"/>
    <col min="9733" max="9733" width="14.7109375" style="1" customWidth="1"/>
    <col min="9734" max="9734" width="13.5703125" style="1" customWidth="1"/>
    <col min="9735" max="9735" width="14.28515625" style="1" bestFit="1" customWidth="1"/>
    <col min="9736" max="9736" width="9.140625" style="1"/>
    <col min="9737" max="9744" width="0" style="1" hidden="1" customWidth="1"/>
    <col min="9745" max="9745" width="9.140625" style="1"/>
    <col min="9746" max="9749" width="0" style="1" hidden="1" customWidth="1"/>
    <col min="9750" max="9750" width="9.140625" style="1"/>
    <col min="9751" max="9751" width="13.28515625" style="1" bestFit="1" customWidth="1"/>
    <col min="9752" max="9984" width="9.140625" style="1"/>
    <col min="9985" max="9985" width="6.5703125" style="1" customWidth="1"/>
    <col min="9986" max="9986" width="13.7109375" style="1" customWidth="1"/>
    <col min="9987" max="9987" width="87.5703125" style="1" customWidth="1"/>
    <col min="9988" max="9988" width="13.7109375" style="1" customWidth="1"/>
    <col min="9989" max="9989" width="14.7109375" style="1" customWidth="1"/>
    <col min="9990" max="9990" width="13.5703125" style="1" customWidth="1"/>
    <col min="9991" max="9991" width="14.28515625" style="1" bestFit="1" customWidth="1"/>
    <col min="9992" max="9992" width="9.140625" style="1"/>
    <col min="9993" max="10000" width="0" style="1" hidden="1" customWidth="1"/>
    <col min="10001" max="10001" width="9.140625" style="1"/>
    <col min="10002" max="10005" width="0" style="1" hidden="1" customWidth="1"/>
    <col min="10006" max="10006" width="9.140625" style="1"/>
    <col min="10007" max="10007" width="13.28515625" style="1" bestFit="1" customWidth="1"/>
    <col min="10008" max="10240" width="9.140625" style="1"/>
    <col min="10241" max="10241" width="6.5703125" style="1" customWidth="1"/>
    <col min="10242" max="10242" width="13.7109375" style="1" customWidth="1"/>
    <col min="10243" max="10243" width="87.5703125" style="1" customWidth="1"/>
    <col min="10244" max="10244" width="13.7109375" style="1" customWidth="1"/>
    <col min="10245" max="10245" width="14.7109375" style="1" customWidth="1"/>
    <col min="10246" max="10246" width="13.5703125" style="1" customWidth="1"/>
    <col min="10247" max="10247" width="14.28515625" style="1" bestFit="1" customWidth="1"/>
    <col min="10248" max="10248" width="9.140625" style="1"/>
    <col min="10249" max="10256" width="0" style="1" hidden="1" customWidth="1"/>
    <col min="10257" max="10257" width="9.140625" style="1"/>
    <col min="10258" max="10261" width="0" style="1" hidden="1" customWidth="1"/>
    <col min="10262" max="10262" width="9.140625" style="1"/>
    <col min="10263" max="10263" width="13.28515625" style="1" bestFit="1" customWidth="1"/>
    <col min="10264" max="10496" width="9.140625" style="1"/>
    <col min="10497" max="10497" width="6.5703125" style="1" customWidth="1"/>
    <col min="10498" max="10498" width="13.7109375" style="1" customWidth="1"/>
    <col min="10499" max="10499" width="87.5703125" style="1" customWidth="1"/>
    <col min="10500" max="10500" width="13.7109375" style="1" customWidth="1"/>
    <col min="10501" max="10501" width="14.7109375" style="1" customWidth="1"/>
    <col min="10502" max="10502" width="13.5703125" style="1" customWidth="1"/>
    <col min="10503" max="10503" width="14.28515625" style="1" bestFit="1" customWidth="1"/>
    <col min="10504" max="10504" width="9.140625" style="1"/>
    <col min="10505" max="10512" width="0" style="1" hidden="1" customWidth="1"/>
    <col min="10513" max="10513" width="9.140625" style="1"/>
    <col min="10514" max="10517" width="0" style="1" hidden="1" customWidth="1"/>
    <col min="10518" max="10518" width="9.140625" style="1"/>
    <col min="10519" max="10519" width="13.28515625" style="1" bestFit="1" customWidth="1"/>
    <col min="10520" max="10752" width="9.140625" style="1"/>
    <col min="10753" max="10753" width="6.5703125" style="1" customWidth="1"/>
    <col min="10754" max="10754" width="13.7109375" style="1" customWidth="1"/>
    <col min="10755" max="10755" width="87.5703125" style="1" customWidth="1"/>
    <col min="10756" max="10756" width="13.7109375" style="1" customWidth="1"/>
    <col min="10757" max="10757" width="14.7109375" style="1" customWidth="1"/>
    <col min="10758" max="10758" width="13.5703125" style="1" customWidth="1"/>
    <col min="10759" max="10759" width="14.28515625" style="1" bestFit="1" customWidth="1"/>
    <col min="10760" max="10760" width="9.140625" style="1"/>
    <col min="10761" max="10768" width="0" style="1" hidden="1" customWidth="1"/>
    <col min="10769" max="10769" width="9.140625" style="1"/>
    <col min="10770" max="10773" width="0" style="1" hidden="1" customWidth="1"/>
    <col min="10774" max="10774" width="9.140625" style="1"/>
    <col min="10775" max="10775" width="13.28515625" style="1" bestFit="1" customWidth="1"/>
    <col min="10776" max="11008" width="9.140625" style="1"/>
    <col min="11009" max="11009" width="6.5703125" style="1" customWidth="1"/>
    <col min="11010" max="11010" width="13.7109375" style="1" customWidth="1"/>
    <col min="11011" max="11011" width="87.5703125" style="1" customWidth="1"/>
    <col min="11012" max="11012" width="13.7109375" style="1" customWidth="1"/>
    <col min="11013" max="11013" width="14.7109375" style="1" customWidth="1"/>
    <col min="11014" max="11014" width="13.5703125" style="1" customWidth="1"/>
    <col min="11015" max="11015" width="14.28515625" style="1" bestFit="1" customWidth="1"/>
    <col min="11016" max="11016" width="9.140625" style="1"/>
    <col min="11017" max="11024" width="0" style="1" hidden="1" customWidth="1"/>
    <col min="11025" max="11025" width="9.140625" style="1"/>
    <col min="11026" max="11029" width="0" style="1" hidden="1" customWidth="1"/>
    <col min="11030" max="11030" width="9.140625" style="1"/>
    <col min="11031" max="11031" width="13.28515625" style="1" bestFit="1" customWidth="1"/>
    <col min="11032" max="11264" width="9.140625" style="1"/>
    <col min="11265" max="11265" width="6.5703125" style="1" customWidth="1"/>
    <col min="11266" max="11266" width="13.7109375" style="1" customWidth="1"/>
    <col min="11267" max="11267" width="87.5703125" style="1" customWidth="1"/>
    <col min="11268" max="11268" width="13.7109375" style="1" customWidth="1"/>
    <col min="11269" max="11269" width="14.7109375" style="1" customWidth="1"/>
    <col min="11270" max="11270" width="13.5703125" style="1" customWidth="1"/>
    <col min="11271" max="11271" width="14.28515625" style="1" bestFit="1" customWidth="1"/>
    <col min="11272" max="11272" width="9.140625" style="1"/>
    <col min="11273" max="11280" width="0" style="1" hidden="1" customWidth="1"/>
    <col min="11281" max="11281" width="9.140625" style="1"/>
    <col min="11282" max="11285" width="0" style="1" hidden="1" customWidth="1"/>
    <col min="11286" max="11286" width="9.140625" style="1"/>
    <col min="11287" max="11287" width="13.28515625" style="1" bestFit="1" customWidth="1"/>
    <col min="11288" max="11520" width="9.140625" style="1"/>
    <col min="11521" max="11521" width="6.5703125" style="1" customWidth="1"/>
    <col min="11522" max="11522" width="13.7109375" style="1" customWidth="1"/>
    <col min="11523" max="11523" width="87.5703125" style="1" customWidth="1"/>
    <col min="11524" max="11524" width="13.7109375" style="1" customWidth="1"/>
    <col min="11525" max="11525" width="14.7109375" style="1" customWidth="1"/>
    <col min="11526" max="11526" width="13.5703125" style="1" customWidth="1"/>
    <col min="11527" max="11527" width="14.28515625" style="1" bestFit="1" customWidth="1"/>
    <col min="11528" max="11528" width="9.140625" style="1"/>
    <col min="11529" max="11536" width="0" style="1" hidden="1" customWidth="1"/>
    <col min="11537" max="11537" width="9.140625" style="1"/>
    <col min="11538" max="11541" width="0" style="1" hidden="1" customWidth="1"/>
    <col min="11542" max="11542" width="9.140625" style="1"/>
    <col min="11543" max="11543" width="13.28515625" style="1" bestFit="1" customWidth="1"/>
    <col min="11544" max="11776" width="9.140625" style="1"/>
    <col min="11777" max="11777" width="6.5703125" style="1" customWidth="1"/>
    <col min="11778" max="11778" width="13.7109375" style="1" customWidth="1"/>
    <col min="11779" max="11779" width="87.5703125" style="1" customWidth="1"/>
    <col min="11780" max="11780" width="13.7109375" style="1" customWidth="1"/>
    <col min="11781" max="11781" width="14.7109375" style="1" customWidth="1"/>
    <col min="11782" max="11782" width="13.5703125" style="1" customWidth="1"/>
    <col min="11783" max="11783" width="14.28515625" style="1" bestFit="1" customWidth="1"/>
    <col min="11784" max="11784" width="9.140625" style="1"/>
    <col min="11785" max="11792" width="0" style="1" hidden="1" customWidth="1"/>
    <col min="11793" max="11793" width="9.140625" style="1"/>
    <col min="11794" max="11797" width="0" style="1" hidden="1" customWidth="1"/>
    <col min="11798" max="11798" width="9.140625" style="1"/>
    <col min="11799" max="11799" width="13.28515625" style="1" bestFit="1" customWidth="1"/>
    <col min="11800" max="12032" width="9.140625" style="1"/>
    <col min="12033" max="12033" width="6.5703125" style="1" customWidth="1"/>
    <col min="12034" max="12034" width="13.7109375" style="1" customWidth="1"/>
    <col min="12035" max="12035" width="87.5703125" style="1" customWidth="1"/>
    <col min="12036" max="12036" width="13.7109375" style="1" customWidth="1"/>
    <col min="12037" max="12037" width="14.7109375" style="1" customWidth="1"/>
    <col min="12038" max="12038" width="13.5703125" style="1" customWidth="1"/>
    <col min="12039" max="12039" width="14.28515625" style="1" bestFit="1" customWidth="1"/>
    <col min="12040" max="12040" width="9.140625" style="1"/>
    <col min="12041" max="12048" width="0" style="1" hidden="1" customWidth="1"/>
    <col min="12049" max="12049" width="9.140625" style="1"/>
    <col min="12050" max="12053" width="0" style="1" hidden="1" customWidth="1"/>
    <col min="12054" max="12054" width="9.140625" style="1"/>
    <col min="12055" max="12055" width="13.28515625" style="1" bestFit="1" customWidth="1"/>
    <col min="12056" max="12288" width="9.140625" style="1"/>
    <col min="12289" max="12289" width="6.5703125" style="1" customWidth="1"/>
    <col min="12290" max="12290" width="13.7109375" style="1" customWidth="1"/>
    <col min="12291" max="12291" width="87.5703125" style="1" customWidth="1"/>
    <col min="12292" max="12292" width="13.7109375" style="1" customWidth="1"/>
    <col min="12293" max="12293" width="14.7109375" style="1" customWidth="1"/>
    <col min="12294" max="12294" width="13.5703125" style="1" customWidth="1"/>
    <col min="12295" max="12295" width="14.28515625" style="1" bestFit="1" customWidth="1"/>
    <col min="12296" max="12296" width="9.140625" style="1"/>
    <col min="12297" max="12304" width="0" style="1" hidden="1" customWidth="1"/>
    <col min="12305" max="12305" width="9.140625" style="1"/>
    <col min="12306" max="12309" width="0" style="1" hidden="1" customWidth="1"/>
    <col min="12310" max="12310" width="9.140625" style="1"/>
    <col min="12311" max="12311" width="13.28515625" style="1" bestFit="1" customWidth="1"/>
    <col min="12312" max="12544" width="9.140625" style="1"/>
    <col min="12545" max="12545" width="6.5703125" style="1" customWidth="1"/>
    <col min="12546" max="12546" width="13.7109375" style="1" customWidth="1"/>
    <col min="12547" max="12547" width="87.5703125" style="1" customWidth="1"/>
    <col min="12548" max="12548" width="13.7109375" style="1" customWidth="1"/>
    <col min="12549" max="12549" width="14.7109375" style="1" customWidth="1"/>
    <col min="12550" max="12550" width="13.5703125" style="1" customWidth="1"/>
    <col min="12551" max="12551" width="14.28515625" style="1" bestFit="1" customWidth="1"/>
    <col min="12552" max="12552" width="9.140625" style="1"/>
    <col min="12553" max="12560" width="0" style="1" hidden="1" customWidth="1"/>
    <col min="12561" max="12561" width="9.140625" style="1"/>
    <col min="12562" max="12565" width="0" style="1" hidden="1" customWidth="1"/>
    <col min="12566" max="12566" width="9.140625" style="1"/>
    <col min="12567" max="12567" width="13.28515625" style="1" bestFit="1" customWidth="1"/>
    <col min="12568" max="12800" width="9.140625" style="1"/>
    <col min="12801" max="12801" width="6.5703125" style="1" customWidth="1"/>
    <col min="12802" max="12802" width="13.7109375" style="1" customWidth="1"/>
    <col min="12803" max="12803" width="87.5703125" style="1" customWidth="1"/>
    <col min="12804" max="12804" width="13.7109375" style="1" customWidth="1"/>
    <col min="12805" max="12805" width="14.7109375" style="1" customWidth="1"/>
    <col min="12806" max="12806" width="13.5703125" style="1" customWidth="1"/>
    <col min="12807" max="12807" width="14.28515625" style="1" bestFit="1" customWidth="1"/>
    <col min="12808" max="12808" width="9.140625" style="1"/>
    <col min="12809" max="12816" width="0" style="1" hidden="1" customWidth="1"/>
    <col min="12817" max="12817" width="9.140625" style="1"/>
    <col min="12818" max="12821" width="0" style="1" hidden="1" customWidth="1"/>
    <col min="12822" max="12822" width="9.140625" style="1"/>
    <col min="12823" max="12823" width="13.28515625" style="1" bestFit="1" customWidth="1"/>
    <col min="12824" max="13056" width="9.140625" style="1"/>
    <col min="13057" max="13057" width="6.5703125" style="1" customWidth="1"/>
    <col min="13058" max="13058" width="13.7109375" style="1" customWidth="1"/>
    <col min="13059" max="13059" width="87.5703125" style="1" customWidth="1"/>
    <col min="13060" max="13060" width="13.7109375" style="1" customWidth="1"/>
    <col min="13061" max="13061" width="14.7109375" style="1" customWidth="1"/>
    <col min="13062" max="13062" width="13.5703125" style="1" customWidth="1"/>
    <col min="13063" max="13063" width="14.28515625" style="1" bestFit="1" customWidth="1"/>
    <col min="13064" max="13064" width="9.140625" style="1"/>
    <col min="13065" max="13072" width="0" style="1" hidden="1" customWidth="1"/>
    <col min="13073" max="13073" width="9.140625" style="1"/>
    <col min="13074" max="13077" width="0" style="1" hidden="1" customWidth="1"/>
    <col min="13078" max="13078" width="9.140625" style="1"/>
    <col min="13079" max="13079" width="13.28515625" style="1" bestFit="1" customWidth="1"/>
    <col min="13080" max="13312" width="9.140625" style="1"/>
    <col min="13313" max="13313" width="6.5703125" style="1" customWidth="1"/>
    <col min="13314" max="13314" width="13.7109375" style="1" customWidth="1"/>
    <col min="13315" max="13315" width="87.5703125" style="1" customWidth="1"/>
    <col min="13316" max="13316" width="13.7109375" style="1" customWidth="1"/>
    <col min="13317" max="13317" width="14.7109375" style="1" customWidth="1"/>
    <col min="13318" max="13318" width="13.5703125" style="1" customWidth="1"/>
    <col min="13319" max="13319" width="14.28515625" style="1" bestFit="1" customWidth="1"/>
    <col min="13320" max="13320" width="9.140625" style="1"/>
    <col min="13321" max="13328" width="0" style="1" hidden="1" customWidth="1"/>
    <col min="13329" max="13329" width="9.140625" style="1"/>
    <col min="13330" max="13333" width="0" style="1" hidden="1" customWidth="1"/>
    <col min="13334" max="13334" width="9.140625" style="1"/>
    <col min="13335" max="13335" width="13.28515625" style="1" bestFit="1" customWidth="1"/>
    <col min="13336" max="13568" width="9.140625" style="1"/>
    <col min="13569" max="13569" width="6.5703125" style="1" customWidth="1"/>
    <col min="13570" max="13570" width="13.7109375" style="1" customWidth="1"/>
    <col min="13571" max="13571" width="87.5703125" style="1" customWidth="1"/>
    <col min="13572" max="13572" width="13.7109375" style="1" customWidth="1"/>
    <col min="13573" max="13573" width="14.7109375" style="1" customWidth="1"/>
    <col min="13574" max="13574" width="13.5703125" style="1" customWidth="1"/>
    <col min="13575" max="13575" width="14.28515625" style="1" bestFit="1" customWidth="1"/>
    <col min="13576" max="13576" width="9.140625" style="1"/>
    <col min="13577" max="13584" width="0" style="1" hidden="1" customWidth="1"/>
    <col min="13585" max="13585" width="9.140625" style="1"/>
    <col min="13586" max="13589" width="0" style="1" hidden="1" customWidth="1"/>
    <col min="13590" max="13590" width="9.140625" style="1"/>
    <col min="13591" max="13591" width="13.28515625" style="1" bestFit="1" customWidth="1"/>
    <col min="13592" max="13824" width="9.140625" style="1"/>
    <col min="13825" max="13825" width="6.5703125" style="1" customWidth="1"/>
    <col min="13826" max="13826" width="13.7109375" style="1" customWidth="1"/>
    <col min="13827" max="13827" width="87.5703125" style="1" customWidth="1"/>
    <col min="13828" max="13828" width="13.7109375" style="1" customWidth="1"/>
    <col min="13829" max="13829" width="14.7109375" style="1" customWidth="1"/>
    <col min="13830" max="13830" width="13.5703125" style="1" customWidth="1"/>
    <col min="13831" max="13831" width="14.28515625" style="1" bestFit="1" customWidth="1"/>
    <col min="13832" max="13832" width="9.140625" style="1"/>
    <col min="13833" max="13840" width="0" style="1" hidden="1" customWidth="1"/>
    <col min="13841" max="13841" width="9.140625" style="1"/>
    <col min="13842" max="13845" width="0" style="1" hidden="1" customWidth="1"/>
    <col min="13846" max="13846" width="9.140625" style="1"/>
    <col min="13847" max="13847" width="13.28515625" style="1" bestFit="1" customWidth="1"/>
    <col min="13848" max="14080" width="9.140625" style="1"/>
    <col min="14081" max="14081" width="6.5703125" style="1" customWidth="1"/>
    <col min="14082" max="14082" width="13.7109375" style="1" customWidth="1"/>
    <col min="14083" max="14083" width="87.5703125" style="1" customWidth="1"/>
    <col min="14084" max="14084" width="13.7109375" style="1" customWidth="1"/>
    <col min="14085" max="14085" width="14.7109375" style="1" customWidth="1"/>
    <col min="14086" max="14086" width="13.5703125" style="1" customWidth="1"/>
    <col min="14087" max="14087" width="14.28515625" style="1" bestFit="1" customWidth="1"/>
    <col min="14088" max="14088" width="9.140625" style="1"/>
    <col min="14089" max="14096" width="0" style="1" hidden="1" customWidth="1"/>
    <col min="14097" max="14097" width="9.140625" style="1"/>
    <col min="14098" max="14101" width="0" style="1" hidden="1" customWidth="1"/>
    <col min="14102" max="14102" width="9.140625" style="1"/>
    <col min="14103" max="14103" width="13.28515625" style="1" bestFit="1" customWidth="1"/>
    <col min="14104" max="14336" width="9.140625" style="1"/>
    <col min="14337" max="14337" width="6.5703125" style="1" customWidth="1"/>
    <col min="14338" max="14338" width="13.7109375" style="1" customWidth="1"/>
    <col min="14339" max="14339" width="87.5703125" style="1" customWidth="1"/>
    <col min="14340" max="14340" width="13.7109375" style="1" customWidth="1"/>
    <col min="14341" max="14341" width="14.7109375" style="1" customWidth="1"/>
    <col min="14342" max="14342" width="13.5703125" style="1" customWidth="1"/>
    <col min="14343" max="14343" width="14.28515625" style="1" bestFit="1" customWidth="1"/>
    <col min="14344" max="14344" width="9.140625" style="1"/>
    <col min="14345" max="14352" width="0" style="1" hidden="1" customWidth="1"/>
    <col min="14353" max="14353" width="9.140625" style="1"/>
    <col min="14354" max="14357" width="0" style="1" hidden="1" customWidth="1"/>
    <col min="14358" max="14358" width="9.140625" style="1"/>
    <col min="14359" max="14359" width="13.28515625" style="1" bestFit="1" customWidth="1"/>
    <col min="14360" max="14592" width="9.140625" style="1"/>
    <col min="14593" max="14593" width="6.5703125" style="1" customWidth="1"/>
    <col min="14594" max="14594" width="13.7109375" style="1" customWidth="1"/>
    <col min="14595" max="14595" width="87.5703125" style="1" customWidth="1"/>
    <col min="14596" max="14596" width="13.7109375" style="1" customWidth="1"/>
    <col min="14597" max="14597" width="14.7109375" style="1" customWidth="1"/>
    <col min="14598" max="14598" width="13.5703125" style="1" customWidth="1"/>
    <col min="14599" max="14599" width="14.28515625" style="1" bestFit="1" customWidth="1"/>
    <col min="14600" max="14600" width="9.140625" style="1"/>
    <col min="14601" max="14608" width="0" style="1" hidden="1" customWidth="1"/>
    <col min="14609" max="14609" width="9.140625" style="1"/>
    <col min="14610" max="14613" width="0" style="1" hidden="1" customWidth="1"/>
    <col min="14614" max="14614" width="9.140625" style="1"/>
    <col min="14615" max="14615" width="13.28515625" style="1" bestFit="1" customWidth="1"/>
    <col min="14616" max="14848" width="9.140625" style="1"/>
    <col min="14849" max="14849" width="6.5703125" style="1" customWidth="1"/>
    <col min="14850" max="14850" width="13.7109375" style="1" customWidth="1"/>
    <col min="14851" max="14851" width="87.5703125" style="1" customWidth="1"/>
    <col min="14852" max="14852" width="13.7109375" style="1" customWidth="1"/>
    <col min="14853" max="14853" width="14.7109375" style="1" customWidth="1"/>
    <col min="14854" max="14854" width="13.5703125" style="1" customWidth="1"/>
    <col min="14855" max="14855" width="14.28515625" style="1" bestFit="1" customWidth="1"/>
    <col min="14856" max="14856" width="9.140625" style="1"/>
    <col min="14857" max="14864" width="0" style="1" hidden="1" customWidth="1"/>
    <col min="14865" max="14865" width="9.140625" style="1"/>
    <col min="14866" max="14869" width="0" style="1" hidden="1" customWidth="1"/>
    <col min="14870" max="14870" width="9.140625" style="1"/>
    <col min="14871" max="14871" width="13.28515625" style="1" bestFit="1" customWidth="1"/>
    <col min="14872" max="15104" width="9.140625" style="1"/>
    <col min="15105" max="15105" width="6.5703125" style="1" customWidth="1"/>
    <col min="15106" max="15106" width="13.7109375" style="1" customWidth="1"/>
    <col min="15107" max="15107" width="87.5703125" style="1" customWidth="1"/>
    <col min="15108" max="15108" width="13.7109375" style="1" customWidth="1"/>
    <col min="15109" max="15109" width="14.7109375" style="1" customWidth="1"/>
    <col min="15110" max="15110" width="13.5703125" style="1" customWidth="1"/>
    <col min="15111" max="15111" width="14.28515625" style="1" bestFit="1" customWidth="1"/>
    <col min="15112" max="15112" width="9.140625" style="1"/>
    <col min="15113" max="15120" width="0" style="1" hidden="1" customWidth="1"/>
    <col min="15121" max="15121" width="9.140625" style="1"/>
    <col min="15122" max="15125" width="0" style="1" hidden="1" customWidth="1"/>
    <col min="15126" max="15126" width="9.140625" style="1"/>
    <col min="15127" max="15127" width="13.28515625" style="1" bestFit="1" customWidth="1"/>
    <col min="15128" max="15360" width="9.140625" style="1"/>
    <col min="15361" max="15361" width="6.5703125" style="1" customWidth="1"/>
    <col min="15362" max="15362" width="13.7109375" style="1" customWidth="1"/>
    <col min="15363" max="15363" width="87.5703125" style="1" customWidth="1"/>
    <col min="15364" max="15364" width="13.7109375" style="1" customWidth="1"/>
    <col min="15365" max="15365" width="14.7109375" style="1" customWidth="1"/>
    <col min="15366" max="15366" width="13.5703125" style="1" customWidth="1"/>
    <col min="15367" max="15367" width="14.28515625" style="1" bestFit="1" customWidth="1"/>
    <col min="15368" max="15368" width="9.140625" style="1"/>
    <col min="15369" max="15376" width="0" style="1" hidden="1" customWidth="1"/>
    <col min="15377" max="15377" width="9.140625" style="1"/>
    <col min="15378" max="15381" width="0" style="1" hidden="1" customWidth="1"/>
    <col min="15382" max="15382" width="9.140625" style="1"/>
    <col min="15383" max="15383" width="13.28515625" style="1" bestFit="1" customWidth="1"/>
    <col min="15384" max="15616" width="9.140625" style="1"/>
    <col min="15617" max="15617" width="6.5703125" style="1" customWidth="1"/>
    <col min="15618" max="15618" width="13.7109375" style="1" customWidth="1"/>
    <col min="15619" max="15619" width="87.5703125" style="1" customWidth="1"/>
    <col min="15620" max="15620" width="13.7109375" style="1" customWidth="1"/>
    <col min="15621" max="15621" width="14.7109375" style="1" customWidth="1"/>
    <col min="15622" max="15622" width="13.5703125" style="1" customWidth="1"/>
    <col min="15623" max="15623" width="14.28515625" style="1" bestFit="1" customWidth="1"/>
    <col min="15624" max="15624" width="9.140625" style="1"/>
    <col min="15625" max="15632" width="0" style="1" hidden="1" customWidth="1"/>
    <col min="15633" max="15633" width="9.140625" style="1"/>
    <col min="15634" max="15637" width="0" style="1" hidden="1" customWidth="1"/>
    <col min="15638" max="15638" width="9.140625" style="1"/>
    <col min="15639" max="15639" width="13.28515625" style="1" bestFit="1" customWidth="1"/>
    <col min="15640" max="15872" width="9.140625" style="1"/>
    <col min="15873" max="15873" width="6.5703125" style="1" customWidth="1"/>
    <col min="15874" max="15874" width="13.7109375" style="1" customWidth="1"/>
    <col min="15875" max="15875" width="87.5703125" style="1" customWidth="1"/>
    <col min="15876" max="15876" width="13.7109375" style="1" customWidth="1"/>
    <col min="15877" max="15877" width="14.7109375" style="1" customWidth="1"/>
    <col min="15878" max="15878" width="13.5703125" style="1" customWidth="1"/>
    <col min="15879" max="15879" width="14.28515625" style="1" bestFit="1" customWidth="1"/>
    <col min="15880" max="15880" width="9.140625" style="1"/>
    <col min="15881" max="15888" width="0" style="1" hidden="1" customWidth="1"/>
    <col min="15889" max="15889" width="9.140625" style="1"/>
    <col min="15890" max="15893" width="0" style="1" hidden="1" customWidth="1"/>
    <col min="15894" max="15894" width="9.140625" style="1"/>
    <col min="15895" max="15895" width="13.28515625" style="1" bestFit="1" customWidth="1"/>
    <col min="15896" max="16128" width="9.140625" style="1"/>
    <col min="16129" max="16129" width="6.5703125" style="1" customWidth="1"/>
    <col min="16130" max="16130" width="13.7109375" style="1" customWidth="1"/>
    <col min="16131" max="16131" width="87.5703125" style="1" customWidth="1"/>
    <col min="16132" max="16132" width="13.7109375" style="1" customWidth="1"/>
    <col min="16133" max="16133" width="14.7109375" style="1" customWidth="1"/>
    <col min="16134" max="16134" width="13.5703125" style="1" customWidth="1"/>
    <col min="16135" max="16135" width="14.28515625" style="1" bestFit="1" customWidth="1"/>
    <col min="16136" max="16136" width="9.140625" style="1"/>
    <col min="16137" max="16144" width="0" style="1" hidden="1" customWidth="1"/>
    <col min="16145" max="16145" width="9.140625" style="1"/>
    <col min="16146" max="16149" width="0" style="1" hidden="1" customWidth="1"/>
    <col min="16150" max="16150" width="9.140625" style="1"/>
    <col min="16151" max="16151" width="13.28515625" style="1" bestFit="1" customWidth="1"/>
    <col min="16152" max="16384" width="9.140625" style="1"/>
  </cols>
  <sheetData>
    <row r="1" spans="1:25" ht="15.75" thickBot="1" x14ac:dyDescent="0.3"/>
    <row r="2" spans="1:25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17</v>
      </c>
      <c r="J2" s="4" t="s">
        <v>17</v>
      </c>
      <c r="K2" s="4" t="s">
        <v>17</v>
      </c>
      <c r="L2" s="4" t="s">
        <v>17</v>
      </c>
      <c r="M2" s="2"/>
      <c r="N2" s="5"/>
      <c r="O2" s="2"/>
      <c r="P2" s="2"/>
      <c r="Q2" s="2"/>
      <c r="R2" s="4" t="s">
        <v>0</v>
      </c>
      <c r="S2" s="4" t="s">
        <v>0</v>
      </c>
      <c r="T2" s="4" t="s">
        <v>0</v>
      </c>
      <c r="U2" s="4" t="s">
        <v>0</v>
      </c>
      <c r="W2" s="4" t="s">
        <v>0</v>
      </c>
      <c r="X2" s="4" t="s">
        <v>0</v>
      </c>
    </row>
    <row r="3" spans="1:25" s="11" customFormat="1" ht="19.5" thickBot="1" x14ac:dyDescent="0.35">
      <c r="A3" s="7"/>
      <c r="B3" s="8" t="s">
        <v>18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7"/>
      <c r="N3" s="5"/>
      <c r="O3" s="7"/>
      <c r="P3" s="7"/>
      <c r="Q3" s="7"/>
      <c r="R3" s="4">
        <v>1</v>
      </c>
      <c r="S3" s="4">
        <v>2</v>
      </c>
      <c r="T3" s="4">
        <v>3</v>
      </c>
      <c r="U3" s="4">
        <v>4</v>
      </c>
      <c r="W3" s="4">
        <v>1</v>
      </c>
      <c r="X3" s="4">
        <v>2</v>
      </c>
    </row>
    <row r="4" spans="1:25" s="11" customFormat="1" ht="19.5" thickBot="1" x14ac:dyDescent="0.35">
      <c r="A4" s="7"/>
      <c r="B4" s="8" t="s">
        <v>19</v>
      </c>
      <c r="C4" s="9"/>
      <c r="D4" s="9"/>
      <c r="E4" s="9"/>
      <c r="F4" s="9"/>
      <c r="G4" s="10"/>
      <c r="H4" s="7"/>
      <c r="I4" s="12" t="s">
        <v>81</v>
      </c>
      <c r="J4" s="12" t="s">
        <v>82</v>
      </c>
      <c r="K4" s="12" t="s">
        <v>83</v>
      </c>
      <c r="L4" s="12" t="s">
        <v>84</v>
      </c>
      <c r="M4" s="7"/>
      <c r="N4" s="5"/>
      <c r="O4" s="7"/>
      <c r="P4" s="7"/>
      <c r="Q4" s="7"/>
      <c r="R4" s="13" t="s">
        <v>81</v>
      </c>
      <c r="S4" s="13" t="s">
        <v>82</v>
      </c>
      <c r="T4" s="13" t="s">
        <v>83</v>
      </c>
      <c r="U4" s="13" t="s">
        <v>84</v>
      </c>
      <c r="W4" s="13" t="s">
        <v>152</v>
      </c>
      <c r="X4" s="13" t="s">
        <v>153</v>
      </c>
    </row>
    <row r="5" spans="1:25" x14ac:dyDescent="0.25">
      <c r="B5" s="14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6" t="s">
        <v>25</v>
      </c>
      <c r="I5" s="17"/>
      <c r="J5" s="17"/>
      <c r="K5" s="17"/>
      <c r="L5" s="17"/>
      <c r="N5" s="5" t="s">
        <v>26</v>
      </c>
      <c r="O5" s="18"/>
      <c r="P5" s="18" t="s">
        <v>27</v>
      </c>
      <c r="R5" s="17"/>
      <c r="S5" s="17"/>
      <c r="T5" s="17"/>
      <c r="U5" s="17"/>
      <c r="W5" s="17"/>
      <c r="X5" s="17"/>
      <c r="Y5" s="20"/>
    </row>
    <row r="6" spans="1:25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R6" s="26"/>
      <c r="S6" s="26"/>
      <c r="T6" s="26"/>
      <c r="U6" s="26"/>
      <c r="W6" s="26"/>
      <c r="X6" s="26"/>
    </row>
    <row r="7" spans="1:25" ht="15" customHeight="1" x14ac:dyDescent="0.25">
      <c r="B7" s="27">
        <v>1</v>
      </c>
      <c r="C7" s="28" t="s">
        <v>29</v>
      </c>
      <c r="D7" s="29" t="s">
        <v>30</v>
      </c>
      <c r="E7" s="30">
        <v>25721.029864696924</v>
      </c>
      <c r="F7" s="31"/>
      <c r="G7" s="32"/>
      <c r="I7" s="33">
        <v>0</v>
      </c>
      <c r="J7" s="33">
        <v>8640</v>
      </c>
      <c r="K7" s="33">
        <v>0</v>
      </c>
      <c r="L7" s="33">
        <v>1440.0000000000002</v>
      </c>
      <c r="N7" s="34">
        <f t="shared" ref="N7:N26" si="0">SUM(I7:L7)</f>
        <v>10080</v>
      </c>
      <c r="O7" s="18"/>
      <c r="P7" s="35">
        <f t="shared" ref="P7:P26" si="1">E7-N7</f>
        <v>15641.029864696924</v>
      </c>
      <c r="R7" s="33">
        <v>0</v>
      </c>
      <c r="S7" s="33">
        <v>8640</v>
      </c>
      <c r="T7" s="33">
        <v>0</v>
      </c>
      <c r="U7" s="33">
        <v>1440.0000000000002</v>
      </c>
      <c r="W7" s="33"/>
      <c r="X7" s="33"/>
      <c r="Y7" s="36"/>
    </row>
    <row r="8" spans="1:25" x14ac:dyDescent="0.25">
      <c r="B8" s="37" t="s">
        <v>42</v>
      </c>
      <c r="C8" s="38" t="s">
        <v>43</v>
      </c>
      <c r="D8" s="38" t="s">
        <v>31</v>
      </c>
      <c r="E8" s="39">
        <v>771.63089594090775</v>
      </c>
      <c r="F8" s="31">
        <v>0</v>
      </c>
      <c r="G8" s="32">
        <v>0</v>
      </c>
      <c r="I8" s="33">
        <v>0</v>
      </c>
      <c r="J8" s="33">
        <v>259.2</v>
      </c>
      <c r="K8" s="33">
        <v>0</v>
      </c>
      <c r="L8" s="33">
        <v>43.2</v>
      </c>
      <c r="N8" s="40">
        <f t="shared" si="0"/>
        <v>302.39999999999998</v>
      </c>
      <c r="P8" s="40">
        <f t="shared" si="1"/>
        <v>469.23089594090777</v>
      </c>
      <c r="Q8" s="6"/>
      <c r="R8" s="33">
        <v>0</v>
      </c>
      <c r="S8" s="33">
        <v>259.2</v>
      </c>
      <c r="T8" s="33">
        <v>0</v>
      </c>
      <c r="U8" s="33">
        <v>43.2</v>
      </c>
      <c r="V8" s="66" t="s">
        <v>72</v>
      </c>
      <c r="W8" s="33">
        <f>R8+S8+T8</f>
        <v>259.2</v>
      </c>
      <c r="X8" s="33">
        <f>U8</f>
        <v>43.2</v>
      </c>
      <c r="Y8" s="36"/>
    </row>
    <row r="9" spans="1:25" x14ac:dyDescent="0.25">
      <c r="B9" s="37" t="s">
        <v>46</v>
      </c>
      <c r="C9" s="38" t="s">
        <v>49</v>
      </c>
      <c r="D9" s="38" t="s">
        <v>30</v>
      </c>
      <c r="E9" s="39">
        <v>25721.029864696924</v>
      </c>
      <c r="F9" s="31">
        <v>0</v>
      </c>
      <c r="G9" s="32">
        <v>0</v>
      </c>
      <c r="I9" s="33">
        <v>0</v>
      </c>
      <c r="J9" s="33">
        <v>8640</v>
      </c>
      <c r="K9" s="33">
        <v>0</v>
      </c>
      <c r="L9" s="33">
        <v>1440.0000000000002</v>
      </c>
      <c r="N9" s="40">
        <f t="shared" si="0"/>
        <v>10080</v>
      </c>
      <c r="P9" s="40">
        <f t="shared" si="1"/>
        <v>15641.029864696924</v>
      </c>
      <c r="Q9" s="6"/>
      <c r="R9" s="33">
        <v>0</v>
      </c>
      <c r="S9" s="33">
        <v>8640</v>
      </c>
      <c r="T9" s="33">
        <v>0</v>
      </c>
      <c r="U9" s="33">
        <v>1440.0000000000002</v>
      </c>
      <c r="V9" s="66" t="s">
        <v>73</v>
      </c>
      <c r="W9" s="33">
        <f t="shared" ref="W9:W10" si="2">R9+S9+T9</f>
        <v>8640</v>
      </c>
      <c r="X9" s="33">
        <f t="shared" ref="X9:X10" si="3">U9</f>
        <v>1440.0000000000002</v>
      </c>
      <c r="Y9" s="36"/>
    </row>
    <row r="10" spans="1:25" x14ac:dyDescent="0.25">
      <c r="B10" s="37" t="s">
        <v>44</v>
      </c>
      <c r="C10" s="38" t="s">
        <v>45</v>
      </c>
      <c r="D10" s="38" t="s">
        <v>31</v>
      </c>
      <c r="E10" s="39">
        <v>771.63089594090775</v>
      </c>
      <c r="F10" s="31">
        <v>0</v>
      </c>
      <c r="G10" s="32">
        <v>0</v>
      </c>
      <c r="I10" s="33">
        <v>0</v>
      </c>
      <c r="J10" s="33">
        <v>259.2</v>
      </c>
      <c r="K10" s="33">
        <v>0</v>
      </c>
      <c r="L10" s="33">
        <v>43.2</v>
      </c>
      <c r="N10" s="40">
        <f t="shared" si="0"/>
        <v>302.39999999999998</v>
      </c>
      <c r="P10" s="40">
        <f t="shared" si="1"/>
        <v>469.23089594090777</v>
      </c>
      <c r="Q10" s="6"/>
      <c r="R10" s="33">
        <v>0</v>
      </c>
      <c r="S10" s="33">
        <v>259.2</v>
      </c>
      <c r="T10" s="33">
        <v>0</v>
      </c>
      <c r="U10" s="33">
        <v>43.2</v>
      </c>
      <c r="V10" s="66" t="s">
        <v>74</v>
      </c>
      <c r="W10" s="33">
        <f t="shared" si="2"/>
        <v>259.2</v>
      </c>
      <c r="X10" s="33">
        <f t="shared" si="3"/>
        <v>43.2</v>
      </c>
      <c r="Y10" s="36"/>
    </row>
    <row r="11" spans="1:25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N11" s="40">
        <f t="shared" si="0"/>
        <v>0</v>
      </c>
      <c r="P11" s="40">
        <f t="shared" si="1"/>
        <v>0</v>
      </c>
      <c r="Q11" s="6"/>
      <c r="R11" s="33"/>
      <c r="S11" s="33"/>
      <c r="T11" s="33"/>
      <c r="U11" s="33"/>
      <c r="V11" s="66"/>
      <c r="W11" s="33"/>
      <c r="X11" s="33"/>
      <c r="Y11" s="36"/>
    </row>
    <row r="12" spans="1:25" ht="15" customHeight="1" x14ac:dyDescent="0.25">
      <c r="B12" s="27">
        <v>2</v>
      </c>
      <c r="C12" s="28" t="s">
        <v>32</v>
      </c>
      <c r="D12" s="29" t="s">
        <v>30</v>
      </c>
      <c r="E12" s="30">
        <v>1136.5502770650301</v>
      </c>
      <c r="F12" s="31"/>
      <c r="G12" s="32"/>
      <c r="I12" s="33">
        <v>11.920686020863194</v>
      </c>
      <c r="J12" s="33">
        <v>16.047619047619044</v>
      </c>
      <c r="K12" s="33">
        <v>6.6666666666666661</v>
      </c>
      <c r="L12" s="33">
        <v>3.3571428571428572</v>
      </c>
      <c r="N12" s="41">
        <f t="shared" si="0"/>
        <v>37.992114592291756</v>
      </c>
      <c r="O12" s="18"/>
      <c r="P12" s="35">
        <f t="shared" si="1"/>
        <v>1098.5581624727383</v>
      </c>
      <c r="Q12" s="6"/>
      <c r="R12" s="33">
        <v>11.920686020863194</v>
      </c>
      <c r="S12" s="33">
        <v>16.047619047619044</v>
      </c>
      <c r="T12" s="33">
        <v>6.6666666666666661</v>
      </c>
      <c r="U12" s="33">
        <v>3.3571428571428572</v>
      </c>
      <c r="V12" s="66"/>
      <c r="W12" s="33"/>
      <c r="X12" s="33"/>
      <c r="Y12" s="36"/>
    </row>
    <row r="13" spans="1:25" x14ac:dyDescent="0.25">
      <c r="B13" s="37" t="s">
        <v>46</v>
      </c>
      <c r="C13" s="38" t="s">
        <v>53</v>
      </c>
      <c r="D13" s="38" t="s">
        <v>30</v>
      </c>
      <c r="E13" s="42">
        <v>1136.5502770650301</v>
      </c>
      <c r="F13" s="31">
        <v>0</v>
      </c>
      <c r="G13" s="32">
        <v>0</v>
      </c>
      <c r="I13" s="33">
        <v>11.920686020863194</v>
      </c>
      <c r="J13" s="33">
        <v>16.047619047619044</v>
      </c>
      <c r="K13" s="33">
        <v>6.6666666666666661</v>
      </c>
      <c r="L13" s="33">
        <v>3.3571428571428572</v>
      </c>
      <c r="N13" s="40">
        <f t="shared" si="0"/>
        <v>37.992114592291756</v>
      </c>
      <c r="P13" s="40">
        <f t="shared" si="1"/>
        <v>1098.5581624727383</v>
      </c>
      <c r="Q13" s="6"/>
      <c r="R13" s="33">
        <v>11.920686020863194</v>
      </c>
      <c r="S13" s="33">
        <v>16.047619047619044</v>
      </c>
      <c r="T13" s="33">
        <v>6.6666666666666661</v>
      </c>
      <c r="U13" s="33">
        <v>3.3571428571428572</v>
      </c>
      <c r="V13" s="66" t="s">
        <v>75</v>
      </c>
      <c r="W13" s="33">
        <f t="shared" ref="W13:W14" si="4">R13+S13+T13</f>
        <v>34.634971735148902</v>
      </c>
      <c r="X13" s="33">
        <f t="shared" ref="X13:X14" si="5">U13</f>
        <v>3.3571428571428572</v>
      </c>
      <c r="Y13" s="36"/>
    </row>
    <row r="14" spans="1:25" x14ac:dyDescent="0.25">
      <c r="B14" s="37" t="s">
        <v>50</v>
      </c>
      <c r="C14" s="38" t="s">
        <v>51</v>
      </c>
      <c r="D14" s="38" t="s">
        <v>31</v>
      </c>
      <c r="E14" s="42">
        <v>284.13756926625751</v>
      </c>
      <c r="F14" s="31">
        <v>0</v>
      </c>
      <c r="G14" s="32">
        <v>0</v>
      </c>
      <c r="I14" s="33">
        <v>2.9801715052157984</v>
      </c>
      <c r="J14" s="33">
        <v>4.011904761904761</v>
      </c>
      <c r="K14" s="33">
        <v>1.6666666666666665</v>
      </c>
      <c r="L14" s="33">
        <v>0.8392857142857143</v>
      </c>
      <c r="N14" s="40">
        <f t="shared" si="0"/>
        <v>9.498028648072939</v>
      </c>
      <c r="P14" s="40">
        <f t="shared" si="1"/>
        <v>274.63954061818458</v>
      </c>
      <c r="Q14" s="6"/>
      <c r="R14" s="33">
        <v>2.9801715052157984</v>
      </c>
      <c r="S14" s="33">
        <v>4.011904761904761</v>
      </c>
      <c r="T14" s="33">
        <v>1.6666666666666665</v>
      </c>
      <c r="U14" s="33">
        <v>0.8392857142857143</v>
      </c>
      <c r="V14" s="66" t="s">
        <v>76</v>
      </c>
      <c r="W14" s="33">
        <f t="shared" si="4"/>
        <v>8.6587429337872255</v>
      </c>
      <c r="X14" s="33">
        <f t="shared" si="5"/>
        <v>0.8392857142857143</v>
      </c>
      <c r="Y14" s="36"/>
    </row>
    <row r="15" spans="1:25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N15" s="40">
        <f t="shared" si="0"/>
        <v>0</v>
      </c>
      <c r="P15" s="40">
        <f t="shared" si="1"/>
        <v>0</v>
      </c>
      <c r="Q15" s="6"/>
      <c r="R15" s="33"/>
      <c r="S15" s="33"/>
      <c r="T15" s="33"/>
      <c r="U15" s="33"/>
      <c r="V15" s="66"/>
      <c r="W15" s="33"/>
      <c r="X15" s="33"/>
      <c r="Y15" s="36"/>
    </row>
    <row r="16" spans="1:25" ht="15" customHeight="1" x14ac:dyDescent="0.25">
      <c r="B16" s="27">
        <v>3</v>
      </c>
      <c r="C16" s="28" t="s">
        <v>33</v>
      </c>
      <c r="D16" s="29" t="s">
        <v>30</v>
      </c>
      <c r="E16" s="30">
        <v>397016.19703924214</v>
      </c>
      <c r="F16" s="31"/>
      <c r="G16" s="32"/>
      <c r="I16" s="33">
        <v>0</v>
      </c>
      <c r="J16" s="33">
        <v>529.14285714285711</v>
      </c>
      <c r="K16" s="33">
        <v>589.14285714285711</v>
      </c>
      <c r="L16" s="33">
        <v>1029.1428571428571</v>
      </c>
      <c r="N16" s="44">
        <f t="shared" si="0"/>
        <v>2147.4285714285716</v>
      </c>
      <c r="O16" s="18"/>
      <c r="P16" s="35">
        <f t="shared" si="1"/>
        <v>394868.76846781356</v>
      </c>
      <c r="Q16" s="6"/>
      <c r="R16" s="33">
        <v>0</v>
      </c>
      <c r="S16" s="33">
        <v>529.14285714285711</v>
      </c>
      <c r="T16" s="33">
        <v>589.14285714285711</v>
      </c>
      <c r="U16" s="33">
        <v>1029.1428571428571</v>
      </c>
      <c r="V16" s="66"/>
      <c r="W16" s="33"/>
      <c r="X16" s="33"/>
      <c r="Y16" s="36"/>
    </row>
    <row r="17" spans="2:25" x14ac:dyDescent="0.25">
      <c r="B17" s="37" t="s">
        <v>46</v>
      </c>
      <c r="C17" s="38" t="s">
        <v>49</v>
      </c>
      <c r="D17" s="38" t="s">
        <v>30</v>
      </c>
      <c r="E17" s="42">
        <v>397016.19703924214</v>
      </c>
      <c r="F17" s="31">
        <v>0</v>
      </c>
      <c r="G17" s="32">
        <v>0</v>
      </c>
      <c r="I17" s="33">
        <v>0</v>
      </c>
      <c r="J17" s="33">
        <v>529.14285714285711</v>
      </c>
      <c r="K17" s="33">
        <v>589.14285714285711</v>
      </c>
      <c r="L17" s="33">
        <v>1029.1428571428571</v>
      </c>
      <c r="N17" s="40">
        <f t="shared" si="0"/>
        <v>2147.4285714285716</v>
      </c>
      <c r="P17" s="40">
        <f t="shared" si="1"/>
        <v>394868.76846781356</v>
      </c>
      <c r="Q17" s="6"/>
      <c r="R17" s="33">
        <v>0</v>
      </c>
      <c r="S17" s="33">
        <v>529.14285714285711</v>
      </c>
      <c r="T17" s="33">
        <v>589.14285714285711</v>
      </c>
      <c r="U17" s="33">
        <v>1029.1428571428571</v>
      </c>
      <c r="V17" s="66" t="s">
        <v>73</v>
      </c>
      <c r="W17" s="33">
        <f t="shared" ref="W17:W18" si="6">R17+S17+T17</f>
        <v>1118.2857142857142</v>
      </c>
      <c r="X17" s="33">
        <f t="shared" ref="X17:X18" si="7">U17</f>
        <v>1029.1428571428571</v>
      </c>
      <c r="Y17" s="36"/>
    </row>
    <row r="18" spans="2:25" x14ac:dyDescent="0.25">
      <c r="B18" s="37" t="s">
        <v>46</v>
      </c>
      <c r="C18" s="45" t="s">
        <v>47</v>
      </c>
      <c r="D18" s="38" t="s">
        <v>31</v>
      </c>
      <c r="E18" s="39">
        <v>7940.3239407848432</v>
      </c>
      <c r="F18" s="31">
        <v>0</v>
      </c>
      <c r="G18" s="32">
        <v>0</v>
      </c>
      <c r="I18" s="33">
        <v>0</v>
      </c>
      <c r="J18" s="33">
        <v>10.582857142857142</v>
      </c>
      <c r="K18" s="33">
        <v>11.782857142857143</v>
      </c>
      <c r="L18" s="33">
        <v>20.582857142857144</v>
      </c>
      <c r="N18" s="40">
        <f t="shared" si="0"/>
        <v>42.948571428571427</v>
      </c>
      <c r="P18" s="40">
        <f t="shared" si="1"/>
        <v>7897.3753693562721</v>
      </c>
      <c r="Q18" s="6"/>
      <c r="R18" s="33">
        <v>0</v>
      </c>
      <c r="S18" s="33">
        <v>10.582857142857142</v>
      </c>
      <c r="T18" s="33">
        <v>11.782857142857143</v>
      </c>
      <c r="U18" s="33">
        <v>20.582857142857144</v>
      </c>
      <c r="V18" s="66" t="s">
        <v>77</v>
      </c>
      <c r="W18" s="33">
        <f t="shared" si="6"/>
        <v>22.365714285714283</v>
      </c>
      <c r="X18" s="33">
        <f t="shared" si="7"/>
        <v>20.582857142857144</v>
      </c>
      <c r="Y18" s="36"/>
    </row>
    <row r="19" spans="2:25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N19" s="40">
        <f t="shared" si="0"/>
        <v>0</v>
      </c>
      <c r="P19" s="40">
        <f t="shared" si="1"/>
        <v>0</v>
      </c>
      <c r="Q19" s="6"/>
      <c r="R19" s="33"/>
      <c r="S19" s="33"/>
      <c r="T19" s="33"/>
      <c r="U19" s="33"/>
      <c r="V19" s="66"/>
      <c r="W19" s="33"/>
      <c r="X19" s="33"/>
      <c r="Y19" s="36"/>
    </row>
    <row r="20" spans="2:25" ht="15" customHeight="1" x14ac:dyDescent="0.25">
      <c r="B20" s="27">
        <v>4</v>
      </c>
      <c r="C20" s="28" t="s">
        <v>34</v>
      </c>
      <c r="D20" s="29" t="s">
        <v>30</v>
      </c>
      <c r="E20" s="30">
        <v>459579.99999999988</v>
      </c>
      <c r="F20" s="31"/>
      <c r="G20" s="32"/>
      <c r="I20" s="33">
        <v>0</v>
      </c>
      <c r="J20" s="33">
        <v>0</v>
      </c>
      <c r="K20" s="33">
        <v>0</v>
      </c>
      <c r="L20" s="33">
        <v>0</v>
      </c>
      <c r="N20" s="35">
        <f t="shared" si="0"/>
        <v>0</v>
      </c>
      <c r="O20" s="18"/>
      <c r="P20" s="35">
        <f t="shared" si="1"/>
        <v>459579.99999999988</v>
      </c>
      <c r="Q20" s="6"/>
      <c r="R20" s="33">
        <v>0</v>
      </c>
      <c r="S20" s="33">
        <v>0</v>
      </c>
      <c r="T20" s="33">
        <v>0</v>
      </c>
      <c r="U20" s="33">
        <v>0</v>
      </c>
      <c r="V20" s="66"/>
      <c r="W20" s="33"/>
      <c r="X20" s="33"/>
      <c r="Y20" s="36"/>
    </row>
    <row r="21" spans="2:25" x14ac:dyDescent="0.25">
      <c r="B21" s="46" t="s">
        <v>46</v>
      </c>
      <c r="C21" s="47" t="s">
        <v>52</v>
      </c>
      <c r="D21" s="38" t="s">
        <v>31</v>
      </c>
      <c r="E21" s="39">
        <v>91915.999999999985</v>
      </c>
      <c r="F21" s="31">
        <v>0</v>
      </c>
      <c r="G21" s="32">
        <v>0</v>
      </c>
      <c r="I21" s="33">
        <v>0</v>
      </c>
      <c r="J21" s="33">
        <v>0</v>
      </c>
      <c r="K21" s="33">
        <v>0</v>
      </c>
      <c r="L21" s="33">
        <v>0</v>
      </c>
      <c r="N21" s="40">
        <f t="shared" si="0"/>
        <v>0</v>
      </c>
      <c r="P21" s="40">
        <f t="shared" si="1"/>
        <v>91915.999999999985</v>
      </c>
      <c r="Q21" s="6"/>
      <c r="R21" s="33">
        <v>0</v>
      </c>
      <c r="S21" s="33">
        <v>0</v>
      </c>
      <c r="T21" s="33">
        <v>0</v>
      </c>
      <c r="U21" s="33">
        <v>0</v>
      </c>
      <c r="V21" s="66" t="s">
        <v>78</v>
      </c>
      <c r="W21" s="33">
        <f t="shared" ref="W21:W23" si="8">R21+S21+T21</f>
        <v>0</v>
      </c>
      <c r="X21" s="33">
        <f t="shared" ref="X21:X23" si="9">U21</f>
        <v>0</v>
      </c>
      <c r="Y21" s="36"/>
    </row>
    <row r="22" spans="2:25" x14ac:dyDescent="0.25">
      <c r="B22" s="46" t="s">
        <v>46</v>
      </c>
      <c r="C22" s="47" t="s">
        <v>49</v>
      </c>
      <c r="D22" s="38" t="s">
        <v>30</v>
      </c>
      <c r="E22" s="39">
        <v>459579.99999999988</v>
      </c>
      <c r="F22" s="31">
        <v>0</v>
      </c>
      <c r="G22" s="32">
        <v>0</v>
      </c>
      <c r="I22" s="33">
        <v>0</v>
      </c>
      <c r="J22" s="33">
        <v>0</v>
      </c>
      <c r="K22" s="33">
        <v>0</v>
      </c>
      <c r="L22" s="33">
        <v>0</v>
      </c>
      <c r="N22" s="40">
        <f t="shared" si="0"/>
        <v>0</v>
      </c>
      <c r="P22" s="40">
        <f t="shared" si="1"/>
        <v>459579.99999999988</v>
      </c>
      <c r="Q22" s="6"/>
      <c r="R22" s="33">
        <v>0</v>
      </c>
      <c r="S22" s="33">
        <v>0</v>
      </c>
      <c r="T22" s="33">
        <v>0</v>
      </c>
      <c r="U22" s="33">
        <v>0</v>
      </c>
      <c r="V22" s="66" t="s">
        <v>79</v>
      </c>
      <c r="W22" s="33">
        <f t="shared" si="8"/>
        <v>0</v>
      </c>
      <c r="X22" s="33">
        <f t="shared" si="9"/>
        <v>0</v>
      </c>
      <c r="Y22" s="36"/>
    </row>
    <row r="23" spans="2:25" x14ac:dyDescent="0.25">
      <c r="B23" s="37" t="s">
        <v>46</v>
      </c>
      <c r="C23" s="38" t="s">
        <v>48</v>
      </c>
      <c r="D23" s="38" t="s">
        <v>30</v>
      </c>
      <c r="E23" s="39">
        <v>459579.99999999988</v>
      </c>
      <c r="F23" s="31">
        <v>0</v>
      </c>
      <c r="G23" s="32">
        <v>0</v>
      </c>
      <c r="I23" s="33">
        <v>0</v>
      </c>
      <c r="J23" s="33">
        <v>0</v>
      </c>
      <c r="K23" s="33">
        <v>0</v>
      </c>
      <c r="L23" s="33">
        <v>0</v>
      </c>
      <c r="N23" s="40">
        <f t="shared" si="0"/>
        <v>0</v>
      </c>
      <c r="P23" s="40">
        <f t="shared" si="1"/>
        <v>459579.99999999988</v>
      </c>
      <c r="Q23" s="6"/>
      <c r="R23" s="33">
        <v>0</v>
      </c>
      <c r="S23" s="33">
        <v>0</v>
      </c>
      <c r="T23" s="33">
        <v>0</v>
      </c>
      <c r="U23" s="33">
        <v>0</v>
      </c>
      <c r="V23" s="66" t="s">
        <v>154</v>
      </c>
      <c r="W23" s="33">
        <f t="shared" si="8"/>
        <v>0</v>
      </c>
      <c r="X23" s="33">
        <f t="shared" si="9"/>
        <v>0</v>
      </c>
      <c r="Y23" s="36"/>
    </row>
    <row r="24" spans="2:25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N24" s="40">
        <f t="shared" si="0"/>
        <v>0</v>
      </c>
      <c r="P24" s="40">
        <f t="shared" si="1"/>
        <v>0</v>
      </c>
      <c r="Q24" s="6"/>
      <c r="R24" s="33"/>
      <c r="S24" s="33"/>
      <c r="T24" s="33"/>
      <c r="U24" s="33"/>
      <c r="V24" s="66"/>
      <c r="W24" s="33"/>
      <c r="X24" s="33"/>
      <c r="Y24" s="36"/>
    </row>
    <row r="25" spans="2:25" ht="15" customHeight="1" x14ac:dyDescent="0.25">
      <c r="B25" s="27">
        <v>5</v>
      </c>
      <c r="C25" s="28" t="s">
        <v>35</v>
      </c>
      <c r="D25" s="29" t="s">
        <v>30</v>
      </c>
      <c r="E25" s="30">
        <v>14112.999999999995</v>
      </c>
      <c r="F25" s="31"/>
      <c r="G25" s="32"/>
      <c r="I25" s="33">
        <v>0</v>
      </c>
      <c r="J25" s="33">
        <v>0</v>
      </c>
      <c r="K25" s="33">
        <v>0</v>
      </c>
      <c r="L25" s="33">
        <v>0</v>
      </c>
      <c r="N25" s="48">
        <f t="shared" si="0"/>
        <v>0</v>
      </c>
      <c r="O25" s="18"/>
      <c r="P25" s="35">
        <f t="shared" si="1"/>
        <v>14112.999999999995</v>
      </c>
      <c r="Q25" s="6"/>
      <c r="R25" s="33">
        <v>0</v>
      </c>
      <c r="S25" s="33">
        <v>0</v>
      </c>
      <c r="T25" s="33">
        <v>0</v>
      </c>
      <c r="U25" s="33">
        <v>0</v>
      </c>
      <c r="V25" s="66"/>
      <c r="W25" s="33"/>
      <c r="X25" s="33"/>
      <c r="Y25" s="36"/>
    </row>
    <row r="26" spans="2:25" ht="15.75" thickBot="1" x14ac:dyDescent="0.3">
      <c r="B26" s="49" t="s">
        <v>46</v>
      </c>
      <c r="C26" s="50" t="s">
        <v>54</v>
      </c>
      <c r="D26" s="50" t="s">
        <v>30</v>
      </c>
      <c r="E26" s="51">
        <v>14112.999999999995</v>
      </c>
      <c r="F26" s="52">
        <v>0</v>
      </c>
      <c r="G26" s="53">
        <v>0</v>
      </c>
      <c r="I26" s="33">
        <v>0</v>
      </c>
      <c r="J26" s="33">
        <v>0</v>
      </c>
      <c r="K26" s="33">
        <v>0</v>
      </c>
      <c r="L26" s="33">
        <v>0</v>
      </c>
      <c r="N26" s="40">
        <f t="shared" si="0"/>
        <v>0</v>
      </c>
      <c r="P26" s="40">
        <f t="shared" si="1"/>
        <v>14112.999999999995</v>
      </c>
      <c r="Q26" s="6"/>
      <c r="R26" s="33">
        <v>0</v>
      </c>
      <c r="S26" s="33">
        <v>0</v>
      </c>
      <c r="T26" s="33">
        <v>0</v>
      </c>
      <c r="U26" s="33">
        <v>0</v>
      </c>
      <c r="V26" s="66" t="s">
        <v>80</v>
      </c>
      <c r="W26" s="33">
        <f t="shared" ref="W26" si="10">R26+S26+T26</f>
        <v>0</v>
      </c>
      <c r="X26" s="33">
        <f t="shared" ref="X26" si="11">U26</f>
        <v>0</v>
      </c>
      <c r="Y26" s="36"/>
    </row>
    <row r="27" spans="2:25" ht="15.75" thickBot="1" x14ac:dyDescent="0.3">
      <c r="B27" s="54"/>
      <c r="C27" s="55"/>
      <c r="D27" s="55"/>
      <c r="E27" s="55"/>
      <c r="F27" s="56" t="s">
        <v>28</v>
      </c>
      <c r="G27" s="57">
        <f>SUM(G8:G26)</f>
        <v>0</v>
      </c>
      <c r="I27" s="58"/>
      <c r="J27" s="58"/>
      <c r="K27" s="58"/>
      <c r="L27" s="58"/>
      <c r="Q27" s="6"/>
      <c r="R27" s="58"/>
      <c r="S27" s="58"/>
      <c r="T27" s="58"/>
      <c r="U27" s="58"/>
      <c r="V27"/>
      <c r="W27" s="58"/>
      <c r="X27" s="58"/>
    </row>
    <row r="28" spans="2:25" x14ac:dyDescent="0.25">
      <c r="Q28" s="6"/>
      <c r="V28" s="66" t="s">
        <v>72</v>
      </c>
      <c r="W28" s="1">
        <f>SUMIF($V$8:$V$26,$V28,W$8:W$26)</f>
        <v>259.2</v>
      </c>
      <c r="X28" s="1">
        <f>SUMIF($V$8:$V$26,$V28,X$8:X$26)</f>
        <v>43.2</v>
      </c>
    </row>
    <row r="29" spans="2:25" x14ac:dyDescent="0.25">
      <c r="Q29" s="6"/>
      <c r="V29" s="66" t="s">
        <v>73</v>
      </c>
      <c r="W29" s="1">
        <f t="shared" ref="W29:X37" si="12">SUMIF($V$8:$V$26,$V29,W$8:W$26)</f>
        <v>9758.2857142857138</v>
      </c>
      <c r="X29" s="1">
        <f t="shared" si="12"/>
        <v>2469.1428571428573</v>
      </c>
    </row>
    <row r="30" spans="2:25" x14ac:dyDescent="0.25">
      <c r="Q30" s="6"/>
      <c r="V30" s="66" t="s">
        <v>74</v>
      </c>
      <c r="W30" s="1">
        <f t="shared" si="12"/>
        <v>259.2</v>
      </c>
      <c r="X30" s="1">
        <f t="shared" si="12"/>
        <v>43.2</v>
      </c>
    </row>
    <row r="31" spans="2:25" x14ac:dyDescent="0.25">
      <c r="I31" s="1" t="s">
        <v>85</v>
      </c>
      <c r="K31" s="1" t="s">
        <v>85</v>
      </c>
      <c r="Q31" s="6"/>
      <c r="V31" s="66" t="s">
        <v>75</v>
      </c>
      <c r="W31" s="1">
        <f t="shared" si="12"/>
        <v>34.634971735148902</v>
      </c>
      <c r="X31" s="1">
        <f t="shared" si="12"/>
        <v>3.3571428571428572</v>
      </c>
    </row>
    <row r="32" spans="2:25" x14ac:dyDescent="0.25">
      <c r="Q32" s="1"/>
      <c r="V32" s="66" t="s">
        <v>76</v>
      </c>
      <c r="W32" s="1">
        <f t="shared" si="12"/>
        <v>8.6587429337872255</v>
      </c>
      <c r="X32" s="1">
        <f t="shared" si="12"/>
        <v>0.8392857142857143</v>
      </c>
    </row>
    <row r="33" spans="9:24" x14ac:dyDescent="0.25">
      <c r="I33" s="1" t="s">
        <v>86</v>
      </c>
      <c r="K33" s="1" t="s">
        <v>86</v>
      </c>
      <c r="V33" s="66" t="s">
        <v>77</v>
      </c>
      <c r="W33" s="1">
        <f t="shared" si="12"/>
        <v>22.365714285714283</v>
      </c>
      <c r="X33" s="1">
        <f t="shared" si="12"/>
        <v>20.582857142857144</v>
      </c>
    </row>
    <row r="34" spans="9:24" x14ac:dyDescent="0.25">
      <c r="V34" s="66" t="s">
        <v>78</v>
      </c>
      <c r="W34" s="1">
        <f t="shared" si="12"/>
        <v>0</v>
      </c>
      <c r="X34" s="1">
        <f t="shared" si="12"/>
        <v>0</v>
      </c>
    </row>
    <row r="35" spans="9:24" x14ac:dyDescent="0.25">
      <c r="I35" s="1" t="s">
        <v>87</v>
      </c>
      <c r="K35" s="1" t="s">
        <v>88</v>
      </c>
      <c r="V35" s="66" t="s">
        <v>79</v>
      </c>
      <c r="W35" s="1">
        <f t="shared" si="12"/>
        <v>0</v>
      </c>
      <c r="X35" s="1">
        <f t="shared" si="12"/>
        <v>0</v>
      </c>
    </row>
    <row r="36" spans="9:24" x14ac:dyDescent="0.25">
      <c r="I36" s="1" t="s">
        <v>87</v>
      </c>
      <c r="K36" s="1" t="s">
        <v>89</v>
      </c>
      <c r="V36" s="66" t="s">
        <v>154</v>
      </c>
      <c r="W36" s="1">
        <f t="shared" si="12"/>
        <v>0</v>
      </c>
      <c r="X36" s="1">
        <f t="shared" si="12"/>
        <v>0</v>
      </c>
    </row>
    <row r="37" spans="9:24" x14ac:dyDescent="0.25">
      <c r="V37" s="66" t="s">
        <v>80</v>
      </c>
      <c r="W37" s="1">
        <f t="shared" si="12"/>
        <v>0</v>
      </c>
      <c r="X37" s="1">
        <f t="shared" si="12"/>
        <v>0</v>
      </c>
    </row>
    <row r="38" spans="9:24" x14ac:dyDescent="0.25">
      <c r="I38" s="1" t="s">
        <v>89</v>
      </c>
      <c r="K38" s="1" t="s">
        <v>90</v>
      </c>
    </row>
    <row r="42" spans="9:24" x14ac:dyDescent="0.25">
      <c r="I42" s="1" t="s">
        <v>91</v>
      </c>
      <c r="K42" s="1" t="s">
        <v>92</v>
      </c>
    </row>
    <row r="43" spans="9:24" x14ac:dyDescent="0.25">
      <c r="I43" s="1" t="s">
        <v>93</v>
      </c>
      <c r="K43" s="1" t="s">
        <v>93</v>
      </c>
    </row>
    <row r="44" spans="9:24" x14ac:dyDescent="0.25">
      <c r="I44" s="1" t="s">
        <v>94</v>
      </c>
      <c r="K44" s="1" t="s">
        <v>94</v>
      </c>
    </row>
    <row r="45" spans="9:24" x14ac:dyDescent="0.25">
      <c r="I45" s="1" t="s">
        <v>94</v>
      </c>
      <c r="K45" s="1" t="s">
        <v>95</v>
      </c>
    </row>
    <row r="46" spans="9:24" x14ac:dyDescent="0.25">
      <c r="I46" s="1" t="s">
        <v>95</v>
      </c>
      <c r="K46" s="1" t="s">
        <v>96</v>
      </c>
    </row>
    <row r="47" spans="9:24" x14ac:dyDescent="0.25">
      <c r="I47" s="1" t="s">
        <v>95</v>
      </c>
      <c r="K47" s="1" t="s">
        <v>97</v>
      </c>
    </row>
    <row r="48" spans="9:24" x14ac:dyDescent="0.25">
      <c r="I48" s="1" t="s">
        <v>96</v>
      </c>
      <c r="K48" s="1" t="s">
        <v>98</v>
      </c>
    </row>
    <row r="49" spans="9:11" x14ac:dyDescent="0.25">
      <c r="I49" s="1" t="s">
        <v>97</v>
      </c>
      <c r="K49" s="1" t="s">
        <v>99</v>
      </c>
    </row>
    <row r="50" spans="9:11" x14ac:dyDescent="0.25">
      <c r="I50" s="1" t="s">
        <v>98</v>
      </c>
      <c r="K50" s="1" t="s">
        <v>100</v>
      </c>
    </row>
    <row r="51" spans="9:11" x14ac:dyDescent="0.25">
      <c r="I51" s="1" t="s">
        <v>99</v>
      </c>
      <c r="K51" s="1" t="s">
        <v>101</v>
      </c>
    </row>
    <row r="52" spans="9:11" x14ac:dyDescent="0.25">
      <c r="I52" s="1" t="s">
        <v>100</v>
      </c>
      <c r="K52" s="1" t="s">
        <v>102</v>
      </c>
    </row>
    <row r="53" spans="9:11" x14ac:dyDescent="0.25">
      <c r="I53" s="1" t="s">
        <v>101</v>
      </c>
      <c r="K53" s="1" t="s">
        <v>103</v>
      </c>
    </row>
    <row r="54" spans="9:11" x14ac:dyDescent="0.25">
      <c r="I54" s="1" t="s">
        <v>102</v>
      </c>
      <c r="K54" s="1" t="s">
        <v>104</v>
      </c>
    </row>
    <row r="55" spans="9:11" x14ac:dyDescent="0.25">
      <c r="I55" s="1" t="s">
        <v>103</v>
      </c>
      <c r="K55" s="1" t="s">
        <v>105</v>
      </c>
    </row>
    <row r="56" spans="9:11" x14ac:dyDescent="0.25">
      <c r="I56" s="1" t="s">
        <v>103</v>
      </c>
      <c r="K56" s="1" t="s">
        <v>106</v>
      </c>
    </row>
    <row r="57" spans="9:11" x14ac:dyDescent="0.25">
      <c r="I57" s="1" t="s">
        <v>104</v>
      </c>
      <c r="K57" s="1" t="s">
        <v>107</v>
      </c>
    </row>
    <row r="58" spans="9:11" x14ac:dyDescent="0.25">
      <c r="I58" s="1" t="s">
        <v>105</v>
      </c>
      <c r="K58" s="1" t="s">
        <v>108</v>
      </c>
    </row>
    <row r="59" spans="9:11" x14ac:dyDescent="0.25">
      <c r="I59" s="1" t="s">
        <v>106</v>
      </c>
      <c r="K59" s="1" t="s">
        <v>109</v>
      </c>
    </row>
    <row r="60" spans="9:11" x14ac:dyDescent="0.25">
      <c r="I60" s="1" t="s">
        <v>107</v>
      </c>
      <c r="K60" s="1" t="s">
        <v>110</v>
      </c>
    </row>
    <row r="61" spans="9:11" x14ac:dyDescent="0.25">
      <c r="I61" s="1" t="s">
        <v>108</v>
      </c>
      <c r="K61" s="1" t="s">
        <v>111</v>
      </c>
    </row>
    <row r="62" spans="9:11" x14ac:dyDescent="0.25">
      <c r="I62" s="1" t="s">
        <v>109</v>
      </c>
      <c r="K62" s="1" t="s">
        <v>112</v>
      </c>
    </row>
    <row r="63" spans="9:11" x14ac:dyDescent="0.25">
      <c r="I63" s="1" t="s">
        <v>110</v>
      </c>
      <c r="K63" s="1" t="s">
        <v>113</v>
      </c>
    </row>
    <row r="64" spans="9:11" x14ac:dyDescent="0.25">
      <c r="I64" s="1" t="s">
        <v>111</v>
      </c>
      <c r="K64" s="1" t="s">
        <v>114</v>
      </c>
    </row>
    <row r="65" spans="9:11" x14ac:dyDescent="0.25">
      <c r="I65" s="1" t="s">
        <v>112</v>
      </c>
      <c r="K65" s="1" t="s">
        <v>115</v>
      </c>
    </row>
    <row r="66" spans="9:11" x14ac:dyDescent="0.25">
      <c r="I66" s="1" t="s">
        <v>112</v>
      </c>
      <c r="K66" s="1" t="s">
        <v>116</v>
      </c>
    </row>
    <row r="67" spans="9:11" x14ac:dyDescent="0.25">
      <c r="I67" s="1" t="s">
        <v>113</v>
      </c>
      <c r="K67" s="1" t="s">
        <v>117</v>
      </c>
    </row>
    <row r="68" spans="9:11" x14ac:dyDescent="0.25">
      <c r="I68" s="1" t="s">
        <v>114</v>
      </c>
      <c r="K68" s="1" t="s">
        <v>118</v>
      </c>
    </row>
    <row r="69" spans="9:11" x14ac:dyDescent="0.25">
      <c r="I69" s="1" t="s">
        <v>115</v>
      </c>
      <c r="K69" s="1" t="s">
        <v>119</v>
      </c>
    </row>
    <row r="70" spans="9:11" x14ac:dyDescent="0.25">
      <c r="I70" s="1" t="s">
        <v>116</v>
      </c>
      <c r="K70" s="1" t="s">
        <v>120</v>
      </c>
    </row>
    <row r="71" spans="9:11" x14ac:dyDescent="0.25">
      <c r="I71" s="1" t="s">
        <v>117</v>
      </c>
      <c r="K71" s="1" t="s">
        <v>121</v>
      </c>
    </row>
    <row r="72" spans="9:11" x14ac:dyDescent="0.25">
      <c r="I72" s="1" t="s">
        <v>118</v>
      </c>
      <c r="K72" s="1" t="s">
        <v>122</v>
      </c>
    </row>
    <row r="73" spans="9:11" x14ac:dyDescent="0.25">
      <c r="I73" s="1" t="s">
        <v>119</v>
      </c>
      <c r="K73" s="1" t="s">
        <v>123</v>
      </c>
    </row>
    <row r="74" spans="9:11" x14ac:dyDescent="0.25">
      <c r="I74" s="1" t="s">
        <v>120</v>
      </c>
      <c r="K74" s="1" t="s">
        <v>124</v>
      </c>
    </row>
    <row r="75" spans="9:11" x14ac:dyDescent="0.25">
      <c r="I75" s="1" t="s">
        <v>121</v>
      </c>
      <c r="K75" s="1" t="s">
        <v>125</v>
      </c>
    </row>
    <row r="76" spans="9:11" x14ac:dyDescent="0.25">
      <c r="I76" s="1" t="s">
        <v>121</v>
      </c>
      <c r="K76" s="1" t="s">
        <v>126</v>
      </c>
    </row>
    <row r="77" spans="9:11" x14ac:dyDescent="0.25">
      <c r="I77" s="1" t="s">
        <v>122</v>
      </c>
      <c r="K77" s="1" t="s">
        <v>127</v>
      </c>
    </row>
    <row r="78" spans="9:11" x14ac:dyDescent="0.25">
      <c r="I78" s="1" t="s">
        <v>123</v>
      </c>
      <c r="K78" s="1" t="s">
        <v>128</v>
      </c>
    </row>
    <row r="79" spans="9:11" x14ac:dyDescent="0.25">
      <c r="I79" s="1" t="s">
        <v>124</v>
      </c>
      <c r="K79" s="1" t="s">
        <v>129</v>
      </c>
    </row>
    <row r="80" spans="9:11" x14ac:dyDescent="0.25">
      <c r="I80" s="1" t="s">
        <v>125</v>
      </c>
      <c r="K80" s="1" t="s">
        <v>130</v>
      </c>
    </row>
    <row r="81" spans="9:11" x14ac:dyDescent="0.25">
      <c r="I81" s="1" t="s">
        <v>126</v>
      </c>
      <c r="K81" s="1" t="s">
        <v>131</v>
      </c>
    </row>
    <row r="82" spans="9:11" x14ac:dyDescent="0.25">
      <c r="I82" s="1" t="s">
        <v>127</v>
      </c>
      <c r="K82" s="1" t="s">
        <v>132</v>
      </c>
    </row>
    <row r="83" spans="9:11" x14ac:dyDescent="0.25">
      <c r="I83" s="1" t="s">
        <v>128</v>
      </c>
      <c r="K83" s="1" t="s">
        <v>133</v>
      </c>
    </row>
    <row r="84" spans="9:11" x14ac:dyDescent="0.25">
      <c r="I84" s="1" t="s">
        <v>129</v>
      </c>
      <c r="K84" s="1" t="s">
        <v>134</v>
      </c>
    </row>
    <row r="85" spans="9:11" x14ac:dyDescent="0.25">
      <c r="I85" s="1" t="s">
        <v>130</v>
      </c>
      <c r="K85" s="1" t="s">
        <v>135</v>
      </c>
    </row>
    <row r="86" spans="9:11" x14ac:dyDescent="0.25">
      <c r="I86" s="1" t="s">
        <v>131</v>
      </c>
      <c r="K86" s="1" t="s">
        <v>136</v>
      </c>
    </row>
    <row r="87" spans="9:11" x14ac:dyDescent="0.25">
      <c r="I87" s="1" t="s">
        <v>132</v>
      </c>
      <c r="K87" s="1" t="s">
        <v>137</v>
      </c>
    </row>
    <row r="88" spans="9:11" x14ac:dyDescent="0.25">
      <c r="I88" s="1" t="s">
        <v>133</v>
      </c>
      <c r="K88" s="1" t="s">
        <v>138</v>
      </c>
    </row>
    <row r="89" spans="9:11" x14ac:dyDescent="0.25">
      <c r="I89" s="1" t="s">
        <v>133</v>
      </c>
      <c r="K89" s="1" t="s">
        <v>139</v>
      </c>
    </row>
    <row r="90" spans="9:11" x14ac:dyDescent="0.25">
      <c r="I90" s="1" t="s">
        <v>133</v>
      </c>
      <c r="K90" s="1" t="s">
        <v>140</v>
      </c>
    </row>
    <row r="91" spans="9:11" x14ac:dyDescent="0.25">
      <c r="I91" s="1" t="s">
        <v>134</v>
      </c>
      <c r="K91" s="1" t="s">
        <v>141</v>
      </c>
    </row>
    <row r="92" spans="9:11" x14ac:dyDescent="0.25">
      <c r="I92" s="1" t="s">
        <v>135</v>
      </c>
      <c r="K92" s="1" t="s">
        <v>142</v>
      </c>
    </row>
    <row r="93" spans="9:11" x14ac:dyDescent="0.25">
      <c r="I93" s="1" t="s">
        <v>136</v>
      </c>
      <c r="K93" s="1" t="s">
        <v>143</v>
      </c>
    </row>
    <row r="94" spans="9:11" x14ac:dyDescent="0.25">
      <c r="I94" s="1" t="s">
        <v>137</v>
      </c>
      <c r="K94" s="1" t="s">
        <v>144</v>
      </c>
    </row>
    <row r="95" spans="9:11" x14ac:dyDescent="0.25">
      <c r="I95" s="1" t="s">
        <v>137</v>
      </c>
      <c r="K95" s="1" t="s">
        <v>145</v>
      </c>
    </row>
    <row r="96" spans="9:11" x14ac:dyDescent="0.25">
      <c r="I96" s="1" t="s">
        <v>138</v>
      </c>
      <c r="K96" s="1" t="s">
        <v>146</v>
      </c>
    </row>
    <row r="97" spans="9:11" x14ac:dyDescent="0.25">
      <c r="I97" s="1" t="s">
        <v>139</v>
      </c>
      <c r="K97" s="1" t="s">
        <v>147</v>
      </c>
    </row>
    <row r="98" spans="9:11" x14ac:dyDescent="0.25">
      <c r="I98" s="1" t="s">
        <v>140</v>
      </c>
      <c r="K98" s="1" t="s">
        <v>148</v>
      </c>
    </row>
    <row r="99" spans="9:11" x14ac:dyDescent="0.25">
      <c r="I99" s="1" t="s">
        <v>140</v>
      </c>
      <c r="K99" s="1" t="s">
        <v>149</v>
      </c>
    </row>
    <row r="100" spans="9:11" x14ac:dyDescent="0.25">
      <c r="I100" s="1" t="s">
        <v>141</v>
      </c>
      <c r="K100" s="1" t="s">
        <v>150</v>
      </c>
    </row>
    <row r="101" spans="9:11" x14ac:dyDescent="0.25">
      <c r="I101" s="1" t="s">
        <v>142</v>
      </c>
      <c r="K101" s="1" t="s">
        <v>151</v>
      </c>
    </row>
    <row r="102" spans="9:11" x14ac:dyDescent="0.25">
      <c r="I102" s="1" t="s">
        <v>142</v>
      </c>
    </row>
    <row r="103" spans="9:11" x14ac:dyDescent="0.25">
      <c r="I103" s="1" t="s">
        <v>142</v>
      </c>
    </row>
    <row r="104" spans="9:11" x14ac:dyDescent="0.25">
      <c r="I104" s="1" t="s">
        <v>142</v>
      </c>
    </row>
    <row r="105" spans="9:11" x14ac:dyDescent="0.25">
      <c r="I105" s="1" t="s">
        <v>142</v>
      </c>
    </row>
    <row r="106" spans="9:11" x14ac:dyDescent="0.25">
      <c r="I106" s="1" t="s">
        <v>143</v>
      </c>
    </row>
    <row r="107" spans="9:11" x14ac:dyDescent="0.25">
      <c r="I107" s="1" t="s">
        <v>144</v>
      </c>
    </row>
    <row r="108" spans="9:11" x14ac:dyDescent="0.25">
      <c r="I108" s="1" t="s">
        <v>144</v>
      </c>
    </row>
    <row r="109" spans="9:11" x14ac:dyDescent="0.25">
      <c r="I109" s="1" t="s">
        <v>145</v>
      </c>
    </row>
    <row r="110" spans="9:11" x14ac:dyDescent="0.25">
      <c r="I110" s="1" t="s">
        <v>146</v>
      </c>
    </row>
    <row r="111" spans="9:11" x14ac:dyDescent="0.25">
      <c r="I111" s="1" t="s">
        <v>146</v>
      </c>
    </row>
    <row r="112" spans="9:11" x14ac:dyDescent="0.25">
      <c r="I112" s="1" t="s">
        <v>147</v>
      </c>
    </row>
    <row r="113" spans="9:9" x14ac:dyDescent="0.25">
      <c r="I113" s="1" t="s">
        <v>147</v>
      </c>
    </row>
    <row r="114" spans="9:9" x14ac:dyDescent="0.25">
      <c r="I114" s="1" t="s">
        <v>147</v>
      </c>
    </row>
    <row r="115" spans="9:9" x14ac:dyDescent="0.25">
      <c r="I115" s="1" t="s">
        <v>148</v>
      </c>
    </row>
    <row r="116" spans="9:9" x14ac:dyDescent="0.25">
      <c r="I116" s="1" t="s">
        <v>149</v>
      </c>
    </row>
    <row r="117" spans="9:9" x14ac:dyDescent="0.25">
      <c r="I117" s="1" t="s">
        <v>150</v>
      </c>
    </row>
    <row r="118" spans="9:9" x14ac:dyDescent="0.25">
      <c r="I118" s="1" t="s">
        <v>150</v>
      </c>
    </row>
    <row r="119" spans="9:9" x14ac:dyDescent="0.25">
      <c r="I119" s="1" t="s">
        <v>151</v>
      </c>
    </row>
    <row r="120" spans="9:9" x14ac:dyDescent="0.25">
      <c r="I120" s="1" t="s">
        <v>151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tabSelected="1" workbookViewId="0">
      <selection activeCell="B2" sqref="B2"/>
    </sheetView>
  </sheetViews>
  <sheetFormatPr defaultRowHeight="12" x14ac:dyDescent="0.2"/>
  <cols>
    <col min="1" max="1" width="11" style="59" customWidth="1"/>
    <col min="2" max="40" width="10.5703125" style="59" customWidth="1"/>
    <col min="41" max="16384" width="9.140625" style="59"/>
  </cols>
  <sheetData>
    <row r="1" spans="1:44" x14ac:dyDescent="0.2">
      <c r="A1" s="65" t="s">
        <v>0</v>
      </c>
      <c r="B1" s="65" t="s">
        <v>72</v>
      </c>
      <c r="C1" s="65" t="s">
        <v>73</v>
      </c>
      <c r="D1" s="65" t="s">
        <v>74</v>
      </c>
      <c r="E1" s="65" t="s">
        <v>75</v>
      </c>
      <c r="F1" s="65" t="s">
        <v>76</v>
      </c>
      <c r="G1" s="65" t="s">
        <v>77</v>
      </c>
      <c r="H1" s="65" t="s">
        <v>78</v>
      </c>
      <c r="I1" s="65" t="s">
        <v>79</v>
      </c>
      <c r="J1" s="65" t="s">
        <v>154</v>
      </c>
      <c r="K1" s="65" t="s">
        <v>80</v>
      </c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</row>
    <row r="2" spans="1:44" x14ac:dyDescent="0.2">
      <c r="A2" s="67" t="s">
        <v>1</v>
      </c>
      <c r="B2" s="70">
        <f ca="1">OFFSET('TRABALHOS INICIAIS 153TO'!$AM$28,COLUMN(A2)-1,ROW(B1)-1)</f>
        <v>0</v>
      </c>
      <c r="C2" s="70">
        <f ca="1">OFFSET('TRABALHOS INICIAIS 153TO'!$AM$28,COLUMN(B2)-1,ROW(C1)-1)</f>
        <v>474.72527472527474</v>
      </c>
      <c r="D2" s="70">
        <f ca="1">OFFSET('TRABALHOS INICIAIS 153TO'!$AM$28,COLUMN(C2)-1,ROW(D1)-1)</f>
        <v>0</v>
      </c>
      <c r="E2" s="70">
        <f ca="1">OFFSET('TRABALHOS INICIAIS 153TO'!$AM$28,COLUMN(D2)-1,ROW(E1)-1)</f>
        <v>0</v>
      </c>
      <c r="F2" s="70">
        <f ca="1">OFFSET('TRABALHOS INICIAIS 153TO'!$AM$28,COLUMN(E2)-1,ROW(F1)-1)</f>
        <v>0</v>
      </c>
      <c r="G2" s="70">
        <f ca="1">OFFSET('TRABALHOS INICIAIS 153TO'!$AM$28,COLUMN(F2)-1,ROW(G1)-1)</f>
        <v>9.4945054945054945</v>
      </c>
      <c r="H2" s="70">
        <f ca="1">OFFSET('TRABALHOS INICIAIS 153TO'!$AM$28,COLUMN(G2)-1,ROW(H1)-1)</f>
        <v>0</v>
      </c>
      <c r="I2" s="70">
        <f ca="1">OFFSET('TRABALHOS INICIAIS 153TO'!$AM$28,COLUMN(H2)-1,ROW(I1)-1)</f>
        <v>0</v>
      </c>
      <c r="J2" s="70">
        <f ca="1">OFFSET('TRABALHOS INICIAIS 153TO'!$AM$28,COLUMN(I2)-1,ROW(J1)-1)</f>
        <v>0</v>
      </c>
      <c r="K2" s="70">
        <f ca="1">OFFSET('TRABALHOS INICIAIS 153TO'!$AM$28,COLUMN(J2)-1,ROW(K1)-1)</f>
        <v>0</v>
      </c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 x14ac:dyDescent="0.2">
      <c r="A3" s="67" t="s">
        <v>2</v>
      </c>
      <c r="B3" s="70">
        <f ca="1">OFFSET('TRABALHOS INICIAIS 153TO'!$AM$28,COLUMN(A3)-1,ROW(B2)-1)</f>
        <v>0</v>
      </c>
      <c r="C3" s="70">
        <f ca="1">OFFSET('TRABALHOS INICIAIS 153TO'!$AM$28,COLUMN(B3)-1,ROW(C2)-1)</f>
        <v>169.23076923077269</v>
      </c>
      <c r="D3" s="70">
        <f ca="1">OFFSET('TRABALHOS INICIAIS 153TO'!$AM$28,COLUMN(C3)-1,ROW(D2)-1)</f>
        <v>0</v>
      </c>
      <c r="E3" s="70">
        <f ca="1">OFFSET('TRABALHOS INICIAIS 153TO'!$AM$28,COLUMN(D3)-1,ROW(E2)-1)</f>
        <v>0</v>
      </c>
      <c r="F3" s="70">
        <f ca="1">OFFSET('TRABALHOS INICIAIS 153TO'!$AM$28,COLUMN(E3)-1,ROW(F2)-1)</f>
        <v>0</v>
      </c>
      <c r="G3" s="70">
        <f ca="1">OFFSET('TRABALHOS INICIAIS 153TO'!$AM$28,COLUMN(F3)-1,ROW(G2)-1)</f>
        <v>3.3846153846154539</v>
      </c>
      <c r="H3" s="70">
        <f ca="1">OFFSET('TRABALHOS INICIAIS 153TO'!$AM$28,COLUMN(G3)-1,ROW(H2)-1)</f>
        <v>0</v>
      </c>
      <c r="I3" s="70">
        <f ca="1">OFFSET('TRABALHOS INICIAIS 153TO'!$AM$28,COLUMN(H3)-1,ROW(I2)-1)</f>
        <v>0</v>
      </c>
      <c r="J3" s="70">
        <f ca="1">OFFSET('TRABALHOS INICIAIS 153TO'!$AM$28,COLUMN(I3)-1,ROW(J2)-1)</f>
        <v>0</v>
      </c>
      <c r="K3" s="70">
        <f ca="1">OFFSET('TRABALHOS INICIAIS 153TO'!$AM$28,COLUMN(J3)-1,ROW(K2)-1)</f>
        <v>0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</row>
    <row r="4" spans="1:44" x14ac:dyDescent="0.2">
      <c r="A4" s="67" t="s">
        <v>3</v>
      </c>
      <c r="B4" s="70">
        <f ca="1">OFFSET('TRABALHOS INICIAIS 153TO'!$AM$28,COLUMN(A4)-1,ROW(B3)-1)</f>
        <v>0</v>
      </c>
      <c r="C4" s="70">
        <f ca="1">OFFSET('TRABALHOS INICIAIS 153TO'!$AM$28,COLUMN(B4)-1,ROW(C3)-1)</f>
        <v>1035.1851851851741</v>
      </c>
      <c r="D4" s="70">
        <f ca="1">OFFSET('TRABALHOS INICIAIS 153TO'!$AM$28,COLUMN(C4)-1,ROW(D3)-1)</f>
        <v>0</v>
      </c>
      <c r="E4" s="70">
        <f ca="1">OFFSET('TRABALHOS INICIAIS 153TO'!$AM$28,COLUMN(D4)-1,ROW(E3)-1)</f>
        <v>0</v>
      </c>
      <c r="F4" s="70">
        <f ca="1">OFFSET('TRABALHOS INICIAIS 153TO'!$AM$28,COLUMN(E4)-1,ROW(F3)-1)</f>
        <v>0</v>
      </c>
      <c r="G4" s="70">
        <f ca="1">OFFSET('TRABALHOS INICIAIS 153TO'!$AM$28,COLUMN(F4)-1,ROW(G3)-1)</f>
        <v>20.703703703703482</v>
      </c>
      <c r="H4" s="70">
        <f ca="1">OFFSET('TRABALHOS INICIAIS 153TO'!$AM$28,COLUMN(G4)-1,ROW(H3)-1)</f>
        <v>0</v>
      </c>
      <c r="I4" s="70">
        <f ca="1">OFFSET('TRABALHOS INICIAIS 153TO'!$AM$28,COLUMN(H4)-1,ROW(I3)-1)</f>
        <v>0</v>
      </c>
      <c r="J4" s="70">
        <f ca="1">OFFSET('TRABALHOS INICIAIS 153TO'!$AM$28,COLUMN(I4)-1,ROW(J3)-1)</f>
        <v>0</v>
      </c>
      <c r="K4" s="70">
        <f ca="1">OFFSET('TRABALHOS INICIAIS 153TO'!$AM$28,COLUMN(J4)-1,ROW(K3)-1)</f>
        <v>0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</row>
    <row r="5" spans="1:44" x14ac:dyDescent="0.2">
      <c r="A5" s="67" t="s">
        <v>4</v>
      </c>
      <c r="B5" s="70">
        <f ca="1">OFFSET('TRABALHOS INICIAIS 153TO'!$AM$28,COLUMN(A5)-1,ROW(B4)-1)</f>
        <v>0</v>
      </c>
      <c r="C5" s="70">
        <f ca="1">OFFSET('TRABALHOS INICIAIS 153TO'!$AM$28,COLUMN(B5)-1,ROW(C4)-1)</f>
        <v>728.91103931920679</v>
      </c>
      <c r="D5" s="70">
        <f ca="1">OFFSET('TRABALHOS INICIAIS 153TO'!$AM$28,COLUMN(C5)-1,ROW(D4)-1)</f>
        <v>0</v>
      </c>
      <c r="E5" s="70">
        <f ca="1">OFFSET('TRABALHOS INICIAIS 153TO'!$AM$28,COLUMN(D5)-1,ROW(E4)-1)</f>
        <v>137.52725028235309</v>
      </c>
      <c r="F5" s="70">
        <f ca="1">OFFSET('TRABALHOS INICIAIS 153TO'!$AM$28,COLUMN(E5)-1,ROW(F4)-1)</f>
        <v>34.381812570588274</v>
      </c>
      <c r="G5" s="70">
        <f ca="1">OFFSET('TRABALHOS INICIAIS 153TO'!$AM$28,COLUMN(F5)-1,ROW(G4)-1)</f>
        <v>14.578220786384136</v>
      </c>
      <c r="H5" s="70">
        <f ca="1">OFFSET('TRABALHOS INICIAIS 153TO'!$AM$28,COLUMN(G5)-1,ROW(H4)-1)</f>
        <v>0</v>
      </c>
      <c r="I5" s="70">
        <f ca="1">OFFSET('TRABALHOS INICIAIS 153TO'!$AM$28,COLUMN(H5)-1,ROW(I4)-1)</f>
        <v>0</v>
      </c>
      <c r="J5" s="70">
        <f ca="1">OFFSET('TRABALHOS INICIAIS 153TO'!$AM$28,COLUMN(I5)-1,ROW(J4)-1)</f>
        <v>0</v>
      </c>
      <c r="K5" s="70">
        <f ca="1">OFFSET('TRABALHOS INICIAIS 153TO'!$AM$28,COLUMN(J5)-1,ROW(K4)-1)</f>
        <v>0</v>
      </c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</row>
    <row r="6" spans="1:44" x14ac:dyDescent="0.2">
      <c r="A6" s="67" t="s">
        <v>5</v>
      </c>
      <c r="B6" s="70">
        <f ca="1">OFFSET('TRABALHOS INICIAIS 153TO'!$AM$28,COLUMN(A6)-1,ROW(B5)-1)</f>
        <v>0</v>
      </c>
      <c r="C6" s="70">
        <f ca="1">OFFSET('TRABALHOS INICIAIS 153TO'!$AM$28,COLUMN(B6)-1,ROW(C5)-1)</f>
        <v>847.09693014261291</v>
      </c>
      <c r="D6" s="70">
        <f ca="1">OFFSET('TRABALHOS INICIAIS 153TO'!$AM$28,COLUMN(C6)-1,ROW(D5)-1)</f>
        <v>0</v>
      </c>
      <c r="E6" s="70">
        <f ca="1">OFFSET('TRABALHOS INICIAIS 153TO'!$AM$28,COLUMN(D6)-1,ROW(E5)-1)</f>
        <v>137.77737490935422</v>
      </c>
      <c r="F6" s="70">
        <f ca="1">OFFSET('TRABALHOS INICIAIS 153TO'!$AM$28,COLUMN(E6)-1,ROW(F5)-1)</f>
        <v>34.444343727338556</v>
      </c>
      <c r="G6" s="70">
        <f ca="1">OFFSET('TRABALHOS INICIAIS 153TO'!$AM$28,COLUMN(F6)-1,ROW(G5)-1)</f>
        <v>16.941938602852257</v>
      </c>
      <c r="H6" s="70">
        <f ca="1">OFFSET('TRABALHOS INICIAIS 153TO'!$AM$28,COLUMN(G6)-1,ROW(H5)-1)</f>
        <v>0</v>
      </c>
      <c r="I6" s="70">
        <f ca="1">OFFSET('TRABALHOS INICIAIS 153TO'!$AM$28,COLUMN(H6)-1,ROW(I5)-1)</f>
        <v>0</v>
      </c>
      <c r="J6" s="70">
        <f ca="1">OFFSET('TRABALHOS INICIAIS 153TO'!$AM$28,COLUMN(I6)-1,ROW(J5)-1)</f>
        <v>0</v>
      </c>
      <c r="K6" s="70">
        <f ca="1">OFFSET('TRABALHOS INICIAIS 153TO'!$AM$28,COLUMN(J6)-1,ROW(K5)-1)</f>
        <v>0</v>
      </c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</row>
    <row r="7" spans="1:44" x14ac:dyDescent="0.2">
      <c r="A7" s="67" t="s">
        <v>6</v>
      </c>
      <c r="B7" s="70">
        <f ca="1">OFFSET('TRABALHOS INICIAIS 153TO'!$AM$28,COLUMN(A7)-1,ROW(B6)-1)</f>
        <v>21.6</v>
      </c>
      <c r="C7" s="70">
        <f ca="1">OFFSET('TRABALHOS INICIAIS 153TO'!$AM$28,COLUMN(B7)-1,ROW(C6)-1)</f>
        <v>1601.9819819819797</v>
      </c>
      <c r="D7" s="70">
        <f ca="1">OFFSET('TRABALHOS INICIAIS 153TO'!$AM$28,COLUMN(C7)-1,ROW(D6)-1)</f>
        <v>21.6</v>
      </c>
      <c r="E7" s="70">
        <f ca="1">OFFSET('TRABALHOS INICIAIS 153TO'!$AM$28,COLUMN(D7)-1,ROW(E6)-1)</f>
        <v>107.06699332259845</v>
      </c>
      <c r="F7" s="70">
        <f ca="1">OFFSET('TRABALHOS INICIAIS 153TO'!$AM$28,COLUMN(E7)-1,ROW(F6)-1)</f>
        <v>26.766748330649612</v>
      </c>
      <c r="G7" s="70">
        <f ca="1">OFFSET('TRABALHOS INICIAIS 153TO'!$AM$28,COLUMN(F7)-1,ROW(G6)-1)</f>
        <v>17.639639639639594</v>
      </c>
      <c r="H7" s="70">
        <f ca="1">OFFSET('TRABALHOS INICIAIS 153TO'!$AM$28,COLUMN(G7)-1,ROW(H6)-1)</f>
        <v>0</v>
      </c>
      <c r="I7" s="70">
        <f ca="1">OFFSET('TRABALHOS INICIAIS 153TO'!$AM$28,COLUMN(H7)-1,ROW(I6)-1)</f>
        <v>0</v>
      </c>
      <c r="J7" s="70">
        <f ca="1">OFFSET('TRABALHOS INICIAIS 153TO'!$AM$28,COLUMN(I7)-1,ROW(J6)-1)</f>
        <v>0</v>
      </c>
      <c r="K7" s="70">
        <f ca="1">OFFSET('TRABALHOS INICIAIS 153TO'!$AM$28,COLUMN(J7)-1,ROW(K6)-1)</f>
        <v>0</v>
      </c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</row>
    <row r="8" spans="1:44" x14ac:dyDescent="0.2">
      <c r="A8" s="67" t="s">
        <v>7</v>
      </c>
      <c r="B8" s="70">
        <f ca="1">OFFSET('TRABALHOS INICIAIS 153TO'!$AM$28,COLUMN(A8)-1,ROW(B7)-1)</f>
        <v>0</v>
      </c>
      <c r="C8" s="70">
        <f ca="1">OFFSET('TRABALHOS INICIAIS 153TO'!$AM$28,COLUMN(B8)-1,ROW(C7)-1)</f>
        <v>1117.6119402985073</v>
      </c>
      <c r="D8" s="70">
        <f ca="1">OFFSET('TRABALHOS INICIAIS 153TO'!$AM$28,COLUMN(C8)-1,ROW(D7)-1)</f>
        <v>0</v>
      </c>
      <c r="E8" s="70">
        <f ca="1">OFFSET('TRABALHOS INICIAIS 153TO'!$AM$28,COLUMN(D8)-1,ROW(E7)-1)</f>
        <v>50.406064913527644</v>
      </c>
      <c r="F8" s="70">
        <f ca="1">OFFSET('TRABALHOS INICIAIS 153TO'!$AM$28,COLUMN(E8)-1,ROW(F7)-1)</f>
        <v>12.601516228381911</v>
      </c>
      <c r="G8" s="70">
        <f ca="1">OFFSET('TRABALHOS INICIAIS 153TO'!$AM$28,COLUMN(F8)-1,ROW(G7)-1)</f>
        <v>22.352238805970146</v>
      </c>
      <c r="H8" s="70">
        <f ca="1">OFFSET('TRABALHOS INICIAIS 153TO'!$AM$28,COLUMN(G8)-1,ROW(H7)-1)</f>
        <v>0</v>
      </c>
      <c r="I8" s="70">
        <f ca="1">OFFSET('TRABALHOS INICIAIS 153TO'!$AM$28,COLUMN(H8)-1,ROW(I7)-1)</f>
        <v>0</v>
      </c>
      <c r="J8" s="70">
        <f ca="1">OFFSET('TRABALHOS INICIAIS 153TO'!$AM$28,COLUMN(I8)-1,ROW(J7)-1)</f>
        <v>0</v>
      </c>
      <c r="K8" s="70">
        <f ca="1">OFFSET('TRABALHOS INICIAIS 153TO'!$AM$28,COLUMN(J8)-1,ROW(K7)-1)</f>
        <v>0</v>
      </c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</row>
    <row r="9" spans="1:44" x14ac:dyDescent="0.2">
      <c r="A9" s="67" t="s">
        <v>8</v>
      </c>
      <c r="B9" s="70">
        <f ca="1">OFFSET('TRABALHOS INICIAIS 153TO'!$AM$28,COLUMN(A9)-1,ROW(B8)-1)</f>
        <v>0</v>
      </c>
      <c r="C9" s="70">
        <f ca="1">OFFSET('TRABALHOS INICIAIS 153TO'!$AM$28,COLUMN(B9)-1,ROW(C8)-1)</f>
        <v>6170.1522842639761</v>
      </c>
      <c r="D9" s="70">
        <f ca="1">OFFSET('TRABALHOS INICIAIS 153TO'!$AM$28,COLUMN(C9)-1,ROW(D8)-1)</f>
        <v>0</v>
      </c>
      <c r="E9" s="70">
        <f ca="1">OFFSET('TRABALHOS INICIAIS 153TO'!$AM$28,COLUMN(D9)-1,ROW(E8)-1)</f>
        <v>33.333333333333336</v>
      </c>
      <c r="F9" s="70">
        <f ca="1">OFFSET('TRABALHOS INICIAIS 153TO'!$AM$28,COLUMN(E9)-1,ROW(F8)-1)</f>
        <v>8.3333333333333339</v>
      </c>
      <c r="G9" s="70">
        <f ca="1">OFFSET('TRABALHOS INICIAIS 153TO'!$AM$28,COLUMN(F9)-1,ROW(G8)-1)</f>
        <v>123.40304568527952</v>
      </c>
      <c r="H9" s="70">
        <f ca="1">OFFSET('TRABALHOS INICIAIS 153TO'!$AM$28,COLUMN(G9)-1,ROW(H8)-1)</f>
        <v>0</v>
      </c>
      <c r="I9" s="70">
        <f ca="1">OFFSET('TRABALHOS INICIAIS 153TO'!$AM$28,COLUMN(H9)-1,ROW(I8)-1)</f>
        <v>0</v>
      </c>
      <c r="J9" s="70">
        <f ca="1">OFFSET('TRABALHOS INICIAIS 153TO'!$AM$28,COLUMN(I9)-1,ROW(J8)-1)</f>
        <v>0</v>
      </c>
      <c r="K9" s="70">
        <f ca="1">OFFSET('TRABALHOS INICIAIS 153TO'!$AM$28,COLUMN(J9)-1,ROW(K8)-1)</f>
        <v>0</v>
      </c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</row>
    <row r="10" spans="1:44" x14ac:dyDescent="0.2">
      <c r="A10" s="67" t="s">
        <v>9</v>
      </c>
      <c r="B10" s="70">
        <f ca="1">OFFSET('TRABALHOS INICIAIS 153TO'!$AM$28,COLUMN(A10)-1,ROW(B9)-1)</f>
        <v>0</v>
      </c>
      <c r="C10" s="70">
        <f ca="1">OFFSET('TRABALHOS INICIAIS 153TO'!$AM$28,COLUMN(B10)-1,ROW(C9)-1)</f>
        <v>0</v>
      </c>
      <c r="D10" s="70">
        <f ca="1">OFFSET('TRABALHOS INICIAIS 153TO'!$AM$28,COLUMN(C10)-1,ROW(D9)-1)</f>
        <v>0</v>
      </c>
      <c r="E10" s="70">
        <f ca="1">OFFSET('TRABALHOS INICIAIS 153TO'!$AM$28,COLUMN(D10)-1,ROW(E9)-1)</f>
        <v>0</v>
      </c>
      <c r="F10" s="70">
        <f ca="1">OFFSET('TRABALHOS INICIAIS 153TO'!$AM$28,COLUMN(E10)-1,ROW(F9)-1)</f>
        <v>0</v>
      </c>
      <c r="G10" s="70">
        <f ca="1">OFFSET('TRABALHOS INICIAIS 153TO'!$AM$28,COLUMN(F10)-1,ROW(G9)-1)</f>
        <v>0</v>
      </c>
      <c r="H10" s="70">
        <f ca="1">OFFSET('TRABALHOS INICIAIS 153TO'!$AM$28,COLUMN(G10)-1,ROW(H9)-1)</f>
        <v>0</v>
      </c>
      <c r="I10" s="70">
        <f ca="1">OFFSET('TRABALHOS INICIAIS 153TO'!$AM$28,COLUMN(H10)-1,ROW(I9)-1)</f>
        <v>0</v>
      </c>
      <c r="J10" s="70">
        <f ca="1">OFFSET('TRABALHOS INICIAIS 153TO'!$AM$28,COLUMN(I10)-1,ROW(J9)-1)</f>
        <v>0</v>
      </c>
      <c r="K10" s="70">
        <f ca="1">OFFSET('TRABALHOS INICIAIS 153TO'!$AM$28,COLUMN(J10)-1,ROW(K9)-1)</f>
        <v>0</v>
      </c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</row>
    <row r="11" spans="1:44" x14ac:dyDescent="0.2">
      <c r="A11" s="67" t="s">
        <v>10</v>
      </c>
      <c r="B11" s="70">
        <f ca="1">OFFSET('TRABALHOS INICIAIS 153TO'!$AM$28,COLUMN(A11)-1,ROW(B10)-1)</f>
        <v>0</v>
      </c>
      <c r="C11" s="70">
        <f ca="1">OFFSET('TRABALHOS INICIAIS 153TO'!$AM$28,COLUMN(B11)-1,ROW(C10)-1)</f>
        <v>0</v>
      </c>
      <c r="D11" s="70">
        <f ca="1">OFFSET('TRABALHOS INICIAIS 153TO'!$AM$28,COLUMN(C11)-1,ROW(D10)-1)</f>
        <v>0</v>
      </c>
      <c r="E11" s="70">
        <f ca="1">OFFSET('TRABALHOS INICIAIS 153TO'!$AM$28,COLUMN(D11)-1,ROW(E10)-1)</f>
        <v>0</v>
      </c>
      <c r="F11" s="70">
        <f ca="1">OFFSET('TRABALHOS INICIAIS 153TO'!$AM$28,COLUMN(E11)-1,ROW(F10)-1)</f>
        <v>0</v>
      </c>
      <c r="G11" s="70">
        <f ca="1">OFFSET('TRABALHOS INICIAIS 153TO'!$AM$28,COLUMN(F11)-1,ROW(G10)-1)</f>
        <v>0</v>
      </c>
      <c r="H11" s="70">
        <f ca="1">OFFSET('TRABALHOS INICIAIS 153TO'!$AM$28,COLUMN(G11)-1,ROW(H10)-1)</f>
        <v>0</v>
      </c>
      <c r="I11" s="70">
        <f ca="1">OFFSET('TRABALHOS INICIAIS 153TO'!$AM$28,COLUMN(H11)-1,ROW(I10)-1)</f>
        <v>0</v>
      </c>
      <c r="J11" s="70">
        <f ca="1">OFFSET('TRABALHOS INICIAIS 153TO'!$AM$28,COLUMN(I11)-1,ROW(J10)-1)</f>
        <v>0</v>
      </c>
      <c r="K11" s="70">
        <f ca="1">OFFSET('TRABALHOS INICIAIS 153TO'!$AM$28,COLUMN(J11)-1,ROW(K10)-1)</f>
        <v>0</v>
      </c>
    </row>
    <row r="12" spans="1:44" x14ac:dyDescent="0.2">
      <c r="A12" s="67" t="s">
        <v>11</v>
      </c>
      <c r="B12" s="70">
        <f ca="1">OFFSET('TRABALHOS INICIAIS 153TO'!$AM$28,COLUMN(A12)-1,ROW(B11)-1)</f>
        <v>0</v>
      </c>
      <c r="C12" s="70">
        <f ca="1">OFFSET('TRABALHOS INICIAIS 153TO'!$AM$28,COLUMN(B12)-1,ROW(C11)-1)</f>
        <v>0</v>
      </c>
      <c r="D12" s="70">
        <f ca="1">OFFSET('TRABALHOS INICIAIS 153TO'!$AM$28,COLUMN(C12)-1,ROW(D11)-1)</f>
        <v>0</v>
      </c>
      <c r="E12" s="70">
        <f ca="1">OFFSET('TRABALHOS INICIAIS 153TO'!$AM$28,COLUMN(D12)-1,ROW(E11)-1)</f>
        <v>0</v>
      </c>
      <c r="F12" s="70">
        <f ca="1">OFFSET('TRABALHOS INICIAIS 153TO'!$AM$28,COLUMN(E12)-1,ROW(F11)-1)</f>
        <v>0</v>
      </c>
      <c r="G12" s="70">
        <f ca="1">OFFSET('TRABALHOS INICIAIS 153TO'!$AM$28,COLUMN(F12)-1,ROW(G11)-1)</f>
        <v>0</v>
      </c>
      <c r="H12" s="70">
        <f ca="1">OFFSET('TRABALHOS INICIAIS 153TO'!$AM$28,COLUMN(G12)-1,ROW(H11)-1)</f>
        <v>0</v>
      </c>
      <c r="I12" s="70">
        <f ca="1">OFFSET('TRABALHOS INICIAIS 153TO'!$AM$28,COLUMN(H12)-1,ROW(I11)-1)</f>
        <v>0</v>
      </c>
      <c r="J12" s="70">
        <f ca="1">OFFSET('TRABALHOS INICIAIS 153TO'!$AM$28,COLUMN(I12)-1,ROW(J11)-1)</f>
        <v>0</v>
      </c>
      <c r="K12" s="70">
        <f ca="1">OFFSET('TRABALHOS INICIAIS 153TO'!$AM$28,COLUMN(J12)-1,ROW(K11)-1)</f>
        <v>0</v>
      </c>
    </row>
    <row r="13" spans="1:44" x14ac:dyDescent="0.2">
      <c r="A13" s="67" t="s">
        <v>12</v>
      </c>
      <c r="B13" s="70">
        <f ca="1">OFFSET('TRABALHOS INICIAIS 153TO'!$AM$28,COLUMN(A13)-1,ROW(B12)-1)</f>
        <v>0</v>
      </c>
      <c r="C13" s="70">
        <f ca="1">OFFSET('TRABALHOS INICIAIS 153TO'!$AM$28,COLUMN(B13)-1,ROW(C12)-1)</f>
        <v>0</v>
      </c>
      <c r="D13" s="70">
        <f ca="1">OFFSET('TRABALHOS INICIAIS 153TO'!$AM$28,COLUMN(C13)-1,ROW(D12)-1)</f>
        <v>0</v>
      </c>
      <c r="E13" s="70">
        <f ca="1">OFFSET('TRABALHOS INICIAIS 153TO'!$AM$28,COLUMN(D13)-1,ROW(E12)-1)</f>
        <v>93.586695656306304</v>
      </c>
      <c r="F13" s="70">
        <f ca="1">OFFSET('TRABALHOS INICIAIS 153TO'!$AM$28,COLUMN(E13)-1,ROW(F12)-1)</f>
        <v>23.396673914076576</v>
      </c>
      <c r="G13" s="70">
        <f ca="1">OFFSET('TRABALHOS INICIAIS 153TO'!$AM$28,COLUMN(F13)-1,ROW(G12)-1)</f>
        <v>0</v>
      </c>
      <c r="H13" s="70">
        <f ca="1">OFFSET('TRABALHOS INICIAIS 153TO'!$AM$28,COLUMN(G13)-1,ROW(H12)-1)</f>
        <v>0</v>
      </c>
      <c r="I13" s="70">
        <f ca="1">OFFSET('TRABALHOS INICIAIS 153TO'!$AM$28,COLUMN(H13)-1,ROW(I12)-1)</f>
        <v>0</v>
      </c>
      <c r="J13" s="70">
        <f ca="1">OFFSET('TRABALHOS INICIAIS 153TO'!$AM$28,COLUMN(I13)-1,ROW(J12)-1)</f>
        <v>0</v>
      </c>
      <c r="K13" s="70">
        <f ca="1">OFFSET('TRABALHOS INICIAIS 153TO'!$AM$28,COLUMN(J13)-1,ROW(K12)-1)</f>
        <v>0</v>
      </c>
    </row>
    <row r="14" spans="1:44" x14ac:dyDescent="0.2">
      <c r="A14" s="67" t="s">
        <v>13</v>
      </c>
      <c r="B14" s="70">
        <f ca="1">OFFSET('TRABALHOS INICIAIS 153TO'!$AM$28,COLUMN(A14)-1,ROW(B13)-1)</f>
        <v>0</v>
      </c>
      <c r="C14" s="70">
        <f ca="1">OFFSET('TRABALHOS INICIAIS 153TO'!$AM$28,COLUMN(B14)-1,ROW(C13)-1)</f>
        <v>0</v>
      </c>
      <c r="D14" s="70">
        <f ca="1">OFFSET('TRABALHOS INICIAIS 153TO'!$AM$28,COLUMN(C14)-1,ROW(D13)-1)</f>
        <v>0</v>
      </c>
      <c r="E14" s="70">
        <f ca="1">OFFSET('TRABALHOS INICIAIS 153TO'!$AM$28,COLUMN(D14)-1,ROW(E13)-1)</f>
        <v>17.03083989501318</v>
      </c>
      <c r="F14" s="70">
        <f ca="1">OFFSET('TRABALHOS INICIAIS 153TO'!$AM$28,COLUMN(E14)-1,ROW(F13)-1)</f>
        <v>4.2577099737532951</v>
      </c>
      <c r="G14" s="70">
        <f ca="1">OFFSET('TRABALHOS INICIAIS 153TO'!$AM$28,COLUMN(F14)-1,ROW(G13)-1)</f>
        <v>0</v>
      </c>
      <c r="H14" s="70">
        <f ca="1">OFFSET('TRABALHOS INICIAIS 153TO'!$AM$28,COLUMN(G14)-1,ROW(H13)-1)</f>
        <v>0</v>
      </c>
      <c r="I14" s="70">
        <f ca="1">OFFSET('TRABALHOS INICIAIS 153TO'!$AM$28,COLUMN(H14)-1,ROW(I13)-1)</f>
        <v>0</v>
      </c>
      <c r="J14" s="70">
        <f ca="1">OFFSET('TRABALHOS INICIAIS 153TO'!$AM$28,COLUMN(I14)-1,ROW(J13)-1)</f>
        <v>0</v>
      </c>
      <c r="K14" s="70">
        <f ca="1">OFFSET('TRABALHOS INICIAIS 153TO'!$AM$28,COLUMN(J14)-1,ROW(K13)-1)</f>
        <v>0</v>
      </c>
    </row>
    <row r="15" spans="1:44" x14ac:dyDescent="0.2">
      <c r="A15" s="67" t="s">
        <v>14</v>
      </c>
      <c r="B15" s="70">
        <f ca="1">OFFSET('TRABALHOS INICIAIS 153TO'!$AM$28,COLUMN(A15)-1,ROW(B14)-1)</f>
        <v>0</v>
      </c>
      <c r="C15" s="70">
        <f ca="1">OFFSET('TRABALHOS INICIAIS 153TO'!$AM$28,COLUMN(B15)-1,ROW(C14)-1)</f>
        <v>0</v>
      </c>
      <c r="D15" s="70">
        <f ca="1">OFFSET('TRABALHOS INICIAIS 153TO'!$AM$28,COLUMN(C15)-1,ROW(D14)-1)</f>
        <v>0</v>
      </c>
      <c r="E15" s="70">
        <f ca="1">OFFSET('TRABALHOS INICIAIS 153TO'!$AM$28,COLUMN(D15)-1,ROW(E14)-1)</f>
        <v>30.309523809523725</v>
      </c>
      <c r="F15" s="70">
        <f ca="1">OFFSET('TRABALHOS INICIAIS 153TO'!$AM$28,COLUMN(E15)-1,ROW(F14)-1)</f>
        <v>7.5773809523809312</v>
      </c>
      <c r="G15" s="70">
        <f ca="1">OFFSET('TRABALHOS INICIAIS 153TO'!$AM$28,COLUMN(F15)-1,ROW(G14)-1)</f>
        <v>0</v>
      </c>
      <c r="H15" s="70">
        <f ca="1">OFFSET('TRABALHOS INICIAIS 153TO'!$AM$28,COLUMN(G15)-1,ROW(H14)-1)</f>
        <v>0</v>
      </c>
      <c r="I15" s="70">
        <f ca="1">OFFSET('TRABALHOS INICIAIS 153TO'!$AM$28,COLUMN(H15)-1,ROW(I14)-1)</f>
        <v>0</v>
      </c>
      <c r="J15" s="70">
        <f ca="1">OFFSET('TRABALHOS INICIAIS 153TO'!$AM$28,COLUMN(I15)-1,ROW(J14)-1)</f>
        <v>0</v>
      </c>
      <c r="K15" s="70">
        <f ca="1">OFFSET('TRABALHOS INICIAIS 153TO'!$AM$28,COLUMN(J15)-1,ROW(K14)-1)</f>
        <v>0</v>
      </c>
    </row>
    <row r="16" spans="1:44" x14ac:dyDescent="0.2">
      <c r="A16" s="67" t="s">
        <v>15</v>
      </c>
      <c r="B16" s="70">
        <f ca="1">OFFSET('TRABALHOS INICIAIS 153TO'!$AM$28,COLUMN(A16)-1,ROW(B15)-1)</f>
        <v>0</v>
      </c>
      <c r="C16" s="70">
        <f ca="1">OFFSET('TRABALHOS INICIAIS 153TO'!$AM$28,COLUMN(B16)-1,ROW(C15)-1)</f>
        <v>0</v>
      </c>
      <c r="D16" s="70">
        <f ca="1">OFFSET('TRABALHOS INICIAIS 153TO'!$AM$28,COLUMN(C16)-1,ROW(D15)-1)</f>
        <v>0</v>
      </c>
      <c r="E16" s="70">
        <f ca="1">OFFSET('TRABALHOS INICIAIS 153TO'!$AM$28,COLUMN(D16)-1,ROW(E15)-1)</f>
        <v>6.666666666666667</v>
      </c>
      <c r="F16" s="70">
        <f ca="1">OFFSET('TRABALHOS INICIAIS 153TO'!$AM$28,COLUMN(E16)-1,ROW(F15)-1)</f>
        <v>1.6666666666666667</v>
      </c>
      <c r="G16" s="70">
        <f ca="1">OFFSET('TRABALHOS INICIAIS 153TO'!$AM$28,COLUMN(F16)-1,ROW(G15)-1)</f>
        <v>0</v>
      </c>
      <c r="H16" s="70">
        <f ca="1">OFFSET('TRABALHOS INICIAIS 153TO'!$AM$28,COLUMN(G16)-1,ROW(H15)-1)</f>
        <v>0</v>
      </c>
      <c r="I16" s="70">
        <f ca="1">OFFSET('TRABALHOS INICIAIS 153TO'!$AM$28,COLUMN(H16)-1,ROW(I15)-1)</f>
        <v>0</v>
      </c>
      <c r="J16" s="70">
        <f ca="1">OFFSET('TRABALHOS INICIAIS 153TO'!$AM$28,COLUMN(I16)-1,ROW(J15)-1)</f>
        <v>0</v>
      </c>
      <c r="K16" s="70">
        <f ca="1">OFFSET('TRABALHOS INICIAIS 153TO'!$AM$28,COLUMN(J16)-1,ROW(K15)-1)</f>
        <v>0</v>
      </c>
    </row>
    <row r="17" spans="1:12" x14ac:dyDescent="0.2">
      <c r="A17" s="67" t="s">
        <v>16</v>
      </c>
      <c r="B17" s="70">
        <f ca="1">OFFSET('TRABALHOS INICIAIS 153TO'!$AM$28,COLUMN(A17)-1,ROW(B16)-1)</f>
        <v>26.453571428571419</v>
      </c>
      <c r="C17" s="70">
        <f ca="1">OFFSET('TRABALHOS INICIAIS 153TO'!$AM$28,COLUMN(B17)-1,ROW(C16)-1)</f>
        <v>1377.7040816326526</v>
      </c>
      <c r="D17" s="70">
        <f ca="1">OFFSET('TRABALHOS INICIAIS 153TO'!$AM$28,COLUMN(C17)-1,ROW(D16)-1)</f>
        <v>26.453571428571419</v>
      </c>
      <c r="E17" s="70">
        <f ca="1">OFFSET('TRABALHOS INICIAIS 153TO'!$AM$28,COLUMN(D17)-1,ROW(E16)-1)</f>
        <v>0</v>
      </c>
      <c r="F17" s="70">
        <f ca="1">OFFSET('TRABALHOS INICIAIS 153TO'!$AM$28,COLUMN(E17)-1,ROW(F16)-1)</f>
        <v>0</v>
      </c>
      <c r="G17" s="70">
        <f ca="1">OFFSET('TRABALHOS INICIAIS 153TO'!$AM$28,COLUMN(F17)-1,ROW(G16)-1)</f>
        <v>9.9183673469387745</v>
      </c>
      <c r="H17" s="70">
        <f ca="1">OFFSET('TRABALHOS INICIAIS 153TO'!$AM$28,COLUMN(G17)-1,ROW(H16)-1)</f>
        <v>0</v>
      </c>
      <c r="I17" s="70">
        <f ca="1">OFFSET('TRABALHOS INICIAIS 153TO'!$AM$28,COLUMN(H17)-1,ROW(I16)-1)</f>
        <v>0</v>
      </c>
      <c r="J17" s="70">
        <f ca="1">OFFSET('TRABALHOS INICIAIS 153TO'!$AM$28,COLUMN(I17)-1,ROW(J16)-1)</f>
        <v>0</v>
      </c>
      <c r="K17" s="70">
        <f ca="1">OFFSET('TRABALHOS INICIAIS 153TO'!$AM$28,COLUMN(J17)-1,ROW(K16)-1)</f>
        <v>0</v>
      </c>
      <c r="L17" s="69" t="s">
        <v>156</v>
      </c>
    </row>
    <row r="18" spans="1:12" x14ac:dyDescent="0.2">
      <c r="A18" s="62" t="s">
        <v>55</v>
      </c>
      <c r="B18" s="71">
        <f ca="1">OFFSET('TRABALHOS INICIAIS 153GO'!$AT$28,COLUMN(A2)-1,ROW(B1)-1)</f>
        <v>0</v>
      </c>
      <c r="C18" s="71">
        <f ca="1">OFFSET('TRABALHOS INICIAIS 153GO'!$AT$28,COLUMN(B2)-1,ROW(C1)-1)</f>
        <v>2719.7973949748739</v>
      </c>
      <c r="D18" s="71">
        <f ca="1">OFFSET('TRABALHOS INICIAIS 153GO'!$AT$28,COLUMN(C2)-1,ROW(D1)-1)</f>
        <v>0</v>
      </c>
      <c r="E18" s="71">
        <f ca="1">OFFSET('TRABALHOS INICIAIS 153GO'!$AT$28,COLUMN(D2)-1,ROW(E1)-1)</f>
        <v>0</v>
      </c>
      <c r="F18" s="71">
        <f ca="1">OFFSET('TRABALHOS INICIAIS 153GO'!$AT$28,COLUMN(E2)-1,ROW(F1)-1)</f>
        <v>0</v>
      </c>
      <c r="G18" s="71">
        <f ca="1">OFFSET('TRABALHOS INICIAIS 153GO'!$AT$28,COLUMN(F2)-1,ROW(G1)-1)</f>
        <v>54.395947899497479</v>
      </c>
      <c r="H18" s="71">
        <f ca="1">OFFSET('TRABALHOS INICIAIS 153GO'!$AT$28,COLUMN(G2)-1,ROW(H1)-1)</f>
        <v>1320</v>
      </c>
      <c r="I18" s="71">
        <f ca="1">OFFSET('TRABALHOS INICIAIS 153GO'!$AT$28,COLUMN(H2)-1,ROW(I1)-1)</f>
        <v>6600</v>
      </c>
      <c r="J18" s="71">
        <f ca="1">OFFSET('TRABALHOS INICIAIS 153GO'!$AT$28,COLUMN(I2)-1,ROW(J1)-1)</f>
        <v>6600</v>
      </c>
      <c r="K18" s="71">
        <f ca="1">OFFSET('TRABALHOS INICIAIS 153GO'!$AT$28,COLUMN(J2)-1,ROW(K1)-1)</f>
        <v>0</v>
      </c>
      <c r="L18" s="60">
        <v>31.9</v>
      </c>
    </row>
    <row r="19" spans="1:12" x14ac:dyDescent="0.2">
      <c r="A19" s="62" t="s">
        <v>36</v>
      </c>
      <c r="B19" s="71">
        <f ca="1">OFFSET('TRABALHOS INICIAIS 153GO'!$AT$28,COLUMN(A3)-1,ROW(B2)-1)</f>
        <v>0</v>
      </c>
      <c r="C19" s="71">
        <f ca="1">OFFSET('TRABALHOS INICIAIS 153GO'!$AT$28,COLUMN(B3)-1,ROW(C2)-1)</f>
        <v>0</v>
      </c>
      <c r="D19" s="71">
        <f ca="1">OFFSET('TRABALHOS INICIAIS 153GO'!$AT$28,COLUMN(C3)-1,ROW(D2)-1)</f>
        <v>0</v>
      </c>
      <c r="E19" s="71">
        <f ca="1">OFFSET('TRABALHOS INICIAIS 153GO'!$AT$28,COLUMN(D3)-1,ROW(E2)-1)</f>
        <v>0</v>
      </c>
      <c r="F19" s="71">
        <f ca="1">OFFSET('TRABALHOS INICIAIS 153GO'!$AT$28,COLUMN(E3)-1,ROW(F2)-1)</f>
        <v>0</v>
      </c>
      <c r="G19" s="71">
        <f ca="1">OFFSET('TRABALHOS INICIAIS 153GO'!$AT$28,COLUMN(F3)-1,ROW(G2)-1)</f>
        <v>0</v>
      </c>
      <c r="H19" s="71">
        <f ca="1">OFFSET('TRABALHOS INICIAIS 153GO'!$AT$28,COLUMN(G3)-1,ROW(H2)-1)</f>
        <v>0</v>
      </c>
      <c r="I19" s="71">
        <f ca="1">OFFSET('TRABALHOS INICIAIS 153GO'!$AT$28,COLUMN(H3)-1,ROW(I2)-1)</f>
        <v>0</v>
      </c>
      <c r="J19" s="71">
        <f ca="1">OFFSET('TRABALHOS INICIAIS 153GO'!$AT$28,COLUMN(I3)-1,ROW(J2)-1)</f>
        <v>0</v>
      </c>
      <c r="K19" s="71">
        <f ca="1">OFFSET('TRABALHOS INICIAIS 153GO'!$AT$28,COLUMN(J3)-1,ROW(K2)-1)</f>
        <v>0</v>
      </c>
      <c r="L19" s="60">
        <v>25.9</v>
      </c>
    </row>
    <row r="20" spans="1:12" x14ac:dyDescent="0.2">
      <c r="A20" s="62" t="s">
        <v>37</v>
      </c>
      <c r="B20" s="71">
        <f ca="1">OFFSET('TRABALHOS INICIAIS 153GO'!$AT$28,COLUMN(A4)-1,ROW(B3)-1)</f>
        <v>0</v>
      </c>
      <c r="C20" s="71">
        <f ca="1">OFFSET('TRABALHOS INICIAIS 153GO'!$AT$28,COLUMN(B4)-1,ROW(C3)-1)</f>
        <v>159.71223021582747</v>
      </c>
      <c r="D20" s="71">
        <f ca="1">OFFSET('TRABALHOS INICIAIS 153GO'!$AT$28,COLUMN(C4)-1,ROW(D3)-1)</f>
        <v>0</v>
      </c>
      <c r="E20" s="71">
        <f ca="1">OFFSET('TRABALHOS INICIAIS 153GO'!$AT$28,COLUMN(D4)-1,ROW(E3)-1)</f>
        <v>0</v>
      </c>
      <c r="F20" s="71">
        <f ca="1">OFFSET('TRABALHOS INICIAIS 153GO'!$AT$28,COLUMN(E4)-1,ROW(F3)-1)</f>
        <v>0</v>
      </c>
      <c r="G20" s="71">
        <f ca="1">OFFSET('TRABALHOS INICIAIS 153GO'!$AT$28,COLUMN(F4)-1,ROW(G3)-1)</f>
        <v>3.1942446043165496</v>
      </c>
      <c r="H20" s="71">
        <f ca="1">OFFSET('TRABALHOS INICIAIS 153GO'!$AT$28,COLUMN(G4)-1,ROW(H3)-1)</f>
        <v>0</v>
      </c>
      <c r="I20" s="71">
        <f ca="1">OFFSET('TRABALHOS INICIAIS 153GO'!$AT$28,COLUMN(H4)-1,ROW(I3)-1)</f>
        <v>0</v>
      </c>
      <c r="J20" s="71">
        <f ca="1">OFFSET('TRABALHOS INICIAIS 153GO'!$AT$28,COLUMN(I4)-1,ROW(J3)-1)</f>
        <v>0</v>
      </c>
      <c r="K20" s="71">
        <f ca="1">OFFSET('TRABALHOS INICIAIS 153GO'!$AT$28,COLUMN(J4)-1,ROW(K3)-1)</f>
        <v>0</v>
      </c>
      <c r="L20" s="60">
        <v>11.100000000000009</v>
      </c>
    </row>
    <row r="21" spans="1:12" x14ac:dyDescent="0.2">
      <c r="A21" s="62" t="s">
        <v>38</v>
      </c>
      <c r="B21" s="71">
        <f ca="1">OFFSET('TRABALHOS INICIAIS 153GO'!$AT$28,COLUMN(A5)-1,ROW(B4)-1)</f>
        <v>1.6491862567811932</v>
      </c>
      <c r="C21" s="71">
        <f ca="1">OFFSET('TRABALHOS INICIAIS 153GO'!$AT$28,COLUMN(B5)-1,ROW(C4)-1)</f>
        <v>1896.014892032762</v>
      </c>
      <c r="D21" s="71">
        <f ca="1">OFFSET('TRABALHOS INICIAIS 153GO'!$AT$28,COLUMN(C5)-1,ROW(D4)-1)</f>
        <v>1.6491862567811932</v>
      </c>
      <c r="E21" s="71">
        <f ca="1">OFFSET('TRABALHOS INICIAIS 153GO'!$AT$28,COLUMN(D5)-1,ROW(E4)-1)</f>
        <v>16.967077970428676</v>
      </c>
      <c r="F21" s="71">
        <f ca="1">OFFSET('TRABALHOS INICIAIS 153GO'!$AT$28,COLUMN(E5)-1,ROW(F4)-1)</f>
        <v>4.241769492607169</v>
      </c>
      <c r="G21" s="71">
        <f ca="1">OFFSET('TRABALHOS INICIAIS 153GO'!$AT$28,COLUMN(F5)-1,ROW(G4)-1)</f>
        <v>36.820840336134445</v>
      </c>
      <c r="H21" s="71">
        <f ca="1">OFFSET('TRABALHOS INICIAIS 153GO'!$AT$28,COLUMN(G5)-1,ROW(H4)-1)</f>
        <v>0</v>
      </c>
      <c r="I21" s="71">
        <f ca="1">OFFSET('TRABALHOS INICIAIS 153GO'!$AT$28,COLUMN(H5)-1,ROW(I4)-1)</f>
        <v>0</v>
      </c>
      <c r="J21" s="71">
        <f ca="1">OFFSET('TRABALHOS INICIAIS 153GO'!$AT$28,COLUMN(I5)-1,ROW(J4)-1)</f>
        <v>0</v>
      </c>
      <c r="K21" s="71">
        <f ca="1">OFFSET('TRABALHOS INICIAIS 153GO'!$AT$28,COLUMN(J5)-1,ROW(K4)-1)</f>
        <v>0</v>
      </c>
      <c r="L21" s="60">
        <v>38.599999999999994</v>
      </c>
    </row>
    <row r="22" spans="1:12" x14ac:dyDescent="0.2">
      <c r="A22" s="62" t="s">
        <v>39</v>
      </c>
      <c r="B22" s="71">
        <f ca="1">OFFSET('TRABALHOS INICIAIS 153GO'!$AT$28,COLUMN(A6)-1,ROW(B5)-1)</f>
        <v>0</v>
      </c>
      <c r="C22" s="71">
        <f ca="1">OFFSET('TRABALHOS INICIAIS 153GO'!$AT$28,COLUMN(B6)-1,ROW(C5)-1)</f>
        <v>0</v>
      </c>
      <c r="D22" s="71">
        <f ca="1">OFFSET('TRABALHOS INICIAIS 153GO'!$AT$28,COLUMN(C6)-1,ROW(D5)-1)</f>
        <v>0</v>
      </c>
      <c r="E22" s="71">
        <f ca="1">OFFSET('TRABALHOS INICIAIS 153GO'!$AT$28,COLUMN(D6)-1,ROW(E5)-1)</f>
        <v>27.365661861074717</v>
      </c>
      <c r="F22" s="71">
        <f ca="1">OFFSET('TRABALHOS INICIAIS 153GO'!$AT$28,COLUMN(E6)-1,ROW(F5)-1)</f>
        <v>6.8414154652686792</v>
      </c>
      <c r="G22" s="71">
        <f ca="1">OFFSET('TRABALHOS INICIAIS 153GO'!$AT$28,COLUMN(F6)-1,ROW(G5)-1)</f>
        <v>0</v>
      </c>
      <c r="H22" s="71">
        <f ca="1">OFFSET('TRABALHOS INICIAIS 153GO'!$AT$28,COLUMN(G6)-1,ROW(H5)-1)</f>
        <v>0</v>
      </c>
      <c r="I22" s="71">
        <f ca="1">OFFSET('TRABALHOS INICIAIS 153GO'!$AT$28,COLUMN(H6)-1,ROW(I5)-1)</f>
        <v>0</v>
      </c>
      <c r="J22" s="71">
        <f ca="1">OFFSET('TRABALHOS INICIAIS 153GO'!$AT$28,COLUMN(I6)-1,ROW(J5)-1)</f>
        <v>0</v>
      </c>
      <c r="K22" s="71">
        <f ca="1">OFFSET('TRABALHOS INICIAIS 153GO'!$AT$28,COLUMN(J6)-1,ROW(K5)-1)</f>
        <v>0</v>
      </c>
      <c r="L22" s="60">
        <v>17.400000000000006</v>
      </c>
    </row>
    <row r="23" spans="1:12" x14ac:dyDescent="0.2">
      <c r="A23" s="62" t="s">
        <v>56</v>
      </c>
      <c r="B23" s="71">
        <f ca="1">OFFSET('TRABALHOS INICIAIS 153GO'!$AT$28,COLUMN(A7)-1,ROW(B6)-1)</f>
        <v>0</v>
      </c>
      <c r="C23" s="71">
        <f ca="1">OFFSET('TRABALHOS INICIAIS 153GO'!$AT$28,COLUMN(B7)-1,ROW(C6)-1)</f>
        <v>0</v>
      </c>
      <c r="D23" s="71">
        <f ca="1">OFFSET('TRABALHOS INICIAIS 153GO'!$AT$28,COLUMN(C7)-1,ROW(D6)-1)</f>
        <v>0</v>
      </c>
      <c r="E23" s="71">
        <f ca="1">OFFSET('TRABALHOS INICIAIS 153GO'!$AT$28,COLUMN(D7)-1,ROW(E6)-1)</f>
        <v>13.650629075726474</v>
      </c>
      <c r="F23" s="71">
        <f ca="1">OFFSET('TRABALHOS INICIAIS 153GO'!$AT$28,COLUMN(E7)-1,ROW(F6)-1)</f>
        <v>3.4126572689316186</v>
      </c>
      <c r="G23" s="71">
        <f ca="1">OFFSET('TRABALHOS INICIAIS 153GO'!$AT$28,COLUMN(F7)-1,ROW(G6)-1)</f>
        <v>0</v>
      </c>
      <c r="H23" s="71">
        <f ca="1">OFFSET('TRABALHOS INICIAIS 153GO'!$AT$28,COLUMN(G7)-1,ROW(H6)-1)</f>
        <v>0</v>
      </c>
      <c r="I23" s="71">
        <f ca="1">OFFSET('TRABALHOS INICIAIS 153GO'!$AT$28,COLUMN(H7)-1,ROW(I6)-1)</f>
        <v>0</v>
      </c>
      <c r="J23" s="71">
        <f ca="1">OFFSET('TRABALHOS INICIAIS 153GO'!$AT$28,COLUMN(I7)-1,ROW(J6)-1)</f>
        <v>0</v>
      </c>
      <c r="K23" s="71">
        <f ca="1">OFFSET('TRABALHOS INICIAIS 153GO'!$AT$28,COLUMN(J7)-1,ROW(K6)-1)</f>
        <v>0</v>
      </c>
      <c r="L23" s="60">
        <v>17.5</v>
      </c>
    </row>
    <row r="24" spans="1:12" x14ac:dyDescent="0.2">
      <c r="A24" s="62" t="s">
        <v>40</v>
      </c>
      <c r="B24" s="71">
        <f ca="1">OFFSET('TRABALHOS INICIAIS 153GO'!$AT$28,COLUMN(A8)-1,ROW(B7)-1)</f>
        <v>0</v>
      </c>
      <c r="C24" s="71">
        <f ca="1">OFFSET('TRABALHOS INICIAIS 153GO'!$AT$28,COLUMN(B8)-1,ROW(C7)-1)</f>
        <v>0</v>
      </c>
      <c r="D24" s="71">
        <f ca="1">OFFSET('TRABALHOS INICIAIS 153GO'!$AT$28,COLUMN(C8)-1,ROW(D7)-1)</f>
        <v>0</v>
      </c>
      <c r="E24" s="71">
        <f ca="1">OFFSET('TRABALHOS INICIAIS 153GO'!$AT$28,COLUMN(D8)-1,ROW(E7)-1)</f>
        <v>6.8450892269504866</v>
      </c>
      <c r="F24" s="71">
        <f ca="1">OFFSET('TRABALHOS INICIAIS 153GO'!$AT$28,COLUMN(E8)-1,ROW(F7)-1)</f>
        <v>1.7112723067376217</v>
      </c>
      <c r="G24" s="71">
        <f ca="1">OFFSET('TRABALHOS INICIAIS 153GO'!$AT$28,COLUMN(F8)-1,ROW(G7)-1)</f>
        <v>0</v>
      </c>
      <c r="H24" s="71">
        <f ca="1">OFFSET('TRABALHOS INICIAIS 153GO'!$AT$28,COLUMN(G8)-1,ROW(H7)-1)</f>
        <v>5720.0000000000009</v>
      </c>
      <c r="I24" s="71">
        <f ca="1">OFFSET('TRABALHOS INICIAIS 153GO'!$AT$28,COLUMN(H8)-1,ROW(I7)-1)</f>
        <v>28600.000000000004</v>
      </c>
      <c r="J24" s="71">
        <f ca="1">OFFSET('TRABALHOS INICIAIS 153GO'!$AT$28,COLUMN(I8)-1,ROW(J7)-1)</f>
        <v>28600.000000000004</v>
      </c>
      <c r="K24" s="71">
        <f ca="1">OFFSET('TRABALHOS INICIAIS 153GO'!$AT$28,COLUMN(J8)-1,ROW(K7)-1)</f>
        <v>0</v>
      </c>
      <c r="L24" s="60">
        <v>34.099999999999994</v>
      </c>
    </row>
    <row r="25" spans="1:12" x14ac:dyDescent="0.2">
      <c r="A25" s="62" t="s">
        <v>57</v>
      </c>
      <c r="B25" s="71">
        <f ca="1">OFFSET('TRABALHOS INICIAIS 153GO'!$AT$28,COLUMN(A9)-1,ROW(B8)-1)</f>
        <v>0</v>
      </c>
      <c r="C25" s="71">
        <f ca="1">OFFSET('TRABALHOS INICIAIS 153GO'!$AT$28,COLUMN(B9)-1,ROW(C8)-1)</f>
        <v>1772.678302090068</v>
      </c>
      <c r="D25" s="71">
        <f ca="1">OFFSET('TRABALHOS INICIAIS 153GO'!$AT$28,COLUMN(C9)-1,ROW(D8)-1)</f>
        <v>0</v>
      </c>
      <c r="E25" s="71">
        <f ca="1">OFFSET('TRABALHOS INICIAIS 153GO'!$AT$28,COLUMN(D9)-1,ROW(E8)-1)</f>
        <v>6.8681318681318668</v>
      </c>
      <c r="F25" s="71">
        <f ca="1">OFFSET('TRABALHOS INICIAIS 153GO'!$AT$28,COLUMN(E9)-1,ROW(F8)-1)</f>
        <v>1.7170329670329667</v>
      </c>
      <c r="G25" s="71">
        <f ca="1">OFFSET('TRABALHOS INICIAIS 153GO'!$AT$28,COLUMN(F9)-1,ROW(G8)-1)</f>
        <v>35.453566041801366</v>
      </c>
      <c r="H25" s="71">
        <f ca="1">OFFSET('TRABALHOS INICIAIS 153GO'!$AT$28,COLUMN(G9)-1,ROW(H8)-1)</f>
        <v>6600</v>
      </c>
      <c r="I25" s="71">
        <f ca="1">OFFSET('TRABALHOS INICIAIS 153GO'!$AT$28,COLUMN(H9)-1,ROW(I8)-1)</f>
        <v>33000</v>
      </c>
      <c r="J25" s="71">
        <f ca="1">OFFSET('TRABALHOS INICIAIS 153GO'!$AT$28,COLUMN(I9)-1,ROW(J8)-1)</f>
        <v>33000</v>
      </c>
      <c r="K25" s="71">
        <f ca="1">OFFSET('TRABALHOS INICIAIS 153GO'!$AT$28,COLUMN(J9)-1,ROW(K8)-1)</f>
        <v>0</v>
      </c>
      <c r="L25" s="60">
        <v>24.800000000000011</v>
      </c>
    </row>
    <row r="26" spans="1:12" x14ac:dyDescent="0.2">
      <c r="A26" s="62" t="s">
        <v>41</v>
      </c>
      <c r="B26" s="71">
        <f ca="1">OFFSET('TRABALHOS INICIAIS 153GO'!$AT$28,COLUMN(A10)-1,ROW(B9)-1)</f>
        <v>0</v>
      </c>
      <c r="C26" s="71">
        <f ca="1">OFFSET('TRABALHOS INICIAIS 153GO'!$AT$28,COLUMN(B10)-1,ROW(C9)-1)</f>
        <v>0</v>
      </c>
      <c r="D26" s="71">
        <f ca="1">OFFSET('TRABALHOS INICIAIS 153GO'!$AT$28,COLUMN(C10)-1,ROW(D9)-1)</f>
        <v>0</v>
      </c>
      <c r="E26" s="71">
        <f ca="1">OFFSET('TRABALHOS INICIAIS 153GO'!$AT$28,COLUMN(D10)-1,ROW(E9)-1)</f>
        <v>6.8688845401174108</v>
      </c>
      <c r="F26" s="71">
        <f ca="1">OFFSET('TRABALHOS INICIAIS 153GO'!$AT$28,COLUMN(E10)-1,ROW(F9)-1)</f>
        <v>1.7172211350293527</v>
      </c>
      <c r="G26" s="71">
        <f ca="1">OFFSET('TRABALHOS INICIAIS 153GO'!$AT$28,COLUMN(F10)-1,ROW(G9)-1)</f>
        <v>0</v>
      </c>
      <c r="H26" s="71">
        <f ca="1">OFFSET('TRABALHOS INICIAIS 153GO'!$AT$28,COLUMN(G10)-1,ROW(H9)-1)</f>
        <v>0</v>
      </c>
      <c r="I26" s="71">
        <f ca="1">OFFSET('TRABALHOS INICIAIS 153GO'!$AT$28,COLUMN(H10)-1,ROW(I9)-1)</f>
        <v>0</v>
      </c>
      <c r="J26" s="71">
        <f ca="1">OFFSET('TRABALHOS INICIAIS 153GO'!$AT$28,COLUMN(I10)-1,ROW(J9)-1)</f>
        <v>0</v>
      </c>
      <c r="K26" s="71">
        <f ca="1">OFFSET('TRABALHOS INICIAIS 153GO'!$AT$28,COLUMN(J10)-1,ROW(K9)-1)</f>
        <v>0</v>
      </c>
      <c r="L26" s="60">
        <v>11.699999999999989</v>
      </c>
    </row>
    <row r="27" spans="1:12" x14ac:dyDescent="0.2">
      <c r="A27" s="62" t="s">
        <v>58</v>
      </c>
      <c r="B27" s="71">
        <f ca="1">OFFSET('TRABALHOS INICIAIS 153GO'!$AT$28,COLUMN(A11)-1,ROW(B10)-1)</f>
        <v>0</v>
      </c>
      <c r="C27" s="71">
        <f ca="1">OFFSET('TRABALHOS INICIAIS 153GO'!$AT$28,COLUMN(B11)-1,ROW(C10)-1)</f>
        <v>0</v>
      </c>
      <c r="D27" s="71">
        <f ca="1">OFFSET('TRABALHOS INICIAIS 153GO'!$AT$28,COLUMN(C11)-1,ROW(D10)-1)</f>
        <v>0</v>
      </c>
      <c r="E27" s="71">
        <f ca="1">OFFSET('TRABALHOS INICIAIS 153GO'!$AT$28,COLUMN(D11)-1,ROW(E10)-1)</f>
        <v>44.105009508639029</v>
      </c>
      <c r="F27" s="71">
        <f ca="1">OFFSET('TRABALHOS INICIAIS 153GO'!$AT$28,COLUMN(E11)-1,ROW(F10)-1)</f>
        <v>11.026252377159757</v>
      </c>
      <c r="G27" s="71">
        <f ca="1">OFFSET('TRABALHOS INICIAIS 153GO'!$AT$28,COLUMN(F11)-1,ROW(G10)-1)</f>
        <v>0</v>
      </c>
      <c r="H27" s="71">
        <f ca="1">OFFSET('TRABALHOS INICIAIS 153GO'!$AT$28,COLUMN(G11)-1,ROW(H10)-1)</f>
        <v>0</v>
      </c>
      <c r="I27" s="71">
        <f ca="1">OFFSET('TRABALHOS INICIAIS 153GO'!$AT$28,COLUMN(H11)-1,ROW(I10)-1)</f>
        <v>0</v>
      </c>
      <c r="J27" s="71">
        <f ca="1">OFFSET('TRABALHOS INICIAIS 153GO'!$AT$28,COLUMN(I11)-1,ROW(J10)-1)</f>
        <v>0</v>
      </c>
      <c r="K27" s="71">
        <f ca="1">OFFSET('TRABALHOS INICIAIS 153GO'!$AT$28,COLUMN(J11)-1,ROW(K10)-1)</f>
        <v>0</v>
      </c>
      <c r="L27" s="60">
        <v>30.199999999999989</v>
      </c>
    </row>
    <row r="28" spans="1:12" x14ac:dyDescent="0.2">
      <c r="A28" s="62" t="s">
        <v>59</v>
      </c>
      <c r="B28" s="71">
        <f ca="1">OFFSET('TRABALHOS INICIAIS 153GO'!$AT$28,COLUMN(A12)-1,ROW(B11)-1)</f>
        <v>0.95999999999989083</v>
      </c>
      <c r="C28" s="71">
        <f ca="1">OFFSET('TRABALHOS INICIAIS 153GO'!$AT$28,COLUMN(B12)-1,ROW(C11)-1)</f>
        <v>31.999999999996362</v>
      </c>
      <c r="D28" s="71">
        <f ca="1">OFFSET('TRABALHOS INICIAIS 153GO'!$AT$28,COLUMN(C12)-1,ROW(D11)-1)</f>
        <v>0.95999999999989083</v>
      </c>
      <c r="E28" s="71">
        <f ca="1">OFFSET('TRABALHOS INICIAIS 153GO'!$AT$28,COLUMN(D12)-1,ROW(E11)-1)</f>
        <v>27.126213592233022</v>
      </c>
      <c r="F28" s="71">
        <f ca="1">OFFSET('TRABALHOS INICIAIS 153GO'!$AT$28,COLUMN(E12)-1,ROW(F11)-1)</f>
        <v>6.7815533980582554</v>
      </c>
      <c r="G28" s="71">
        <f ca="1">OFFSET('TRABALHOS INICIAIS 153GO'!$AT$28,COLUMN(F12)-1,ROW(G11)-1)</f>
        <v>0</v>
      </c>
      <c r="H28" s="71">
        <f ca="1">OFFSET('TRABALHOS INICIAIS 153GO'!$AT$28,COLUMN(G12)-1,ROW(H11)-1)</f>
        <v>0</v>
      </c>
      <c r="I28" s="71">
        <f ca="1">OFFSET('TRABALHOS INICIAIS 153GO'!$AT$28,COLUMN(H12)-1,ROW(I11)-1)</f>
        <v>0</v>
      </c>
      <c r="J28" s="71">
        <f ca="1">OFFSET('TRABALHOS INICIAIS 153GO'!$AT$28,COLUMN(I12)-1,ROW(J11)-1)</f>
        <v>0</v>
      </c>
      <c r="K28" s="71">
        <f ca="1">OFFSET('TRABALHOS INICIAIS 153GO'!$AT$28,COLUMN(J12)-1,ROW(K11)-1)</f>
        <v>0</v>
      </c>
      <c r="L28" s="60">
        <v>32.400000000000034</v>
      </c>
    </row>
    <row r="29" spans="1:12" x14ac:dyDescent="0.2">
      <c r="A29" s="62" t="s">
        <v>60</v>
      </c>
      <c r="B29" s="71">
        <f ca="1">OFFSET('TRABALHOS INICIAIS 153GO'!$AT$28,COLUMN(A13)-1,ROW(B12)-1)</f>
        <v>0</v>
      </c>
      <c r="C29" s="71">
        <f ca="1">OFFSET('TRABALHOS INICIAIS 153GO'!$AT$28,COLUMN(B13)-1,ROW(C12)-1)</f>
        <v>0</v>
      </c>
      <c r="D29" s="71">
        <f ca="1">OFFSET('TRABALHOS INICIAIS 153GO'!$AT$28,COLUMN(C13)-1,ROW(D12)-1)</f>
        <v>0</v>
      </c>
      <c r="E29" s="71">
        <f ca="1">OFFSET('TRABALHOS INICIAIS 153GO'!$AT$28,COLUMN(D13)-1,ROW(E12)-1)</f>
        <v>3.3402203856749275</v>
      </c>
      <c r="F29" s="71">
        <f ca="1">OFFSET('TRABALHOS INICIAIS 153GO'!$AT$28,COLUMN(E13)-1,ROW(F12)-1)</f>
        <v>0.83505509641873188</v>
      </c>
      <c r="G29" s="71">
        <f ca="1">OFFSET('TRABALHOS INICIAIS 153GO'!$AT$28,COLUMN(F13)-1,ROW(G12)-1)</f>
        <v>0</v>
      </c>
      <c r="H29" s="71">
        <f ca="1">OFFSET('TRABALHOS INICIAIS 153GO'!$AT$28,COLUMN(G13)-1,ROW(H12)-1)</f>
        <v>0</v>
      </c>
      <c r="I29" s="71">
        <f ca="1">OFFSET('TRABALHOS INICIAIS 153GO'!$AT$28,COLUMN(H13)-1,ROW(I12)-1)</f>
        <v>0</v>
      </c>
      <c r="J29" s="71">
        <f ca="1">OFFSET('TRABALHOS INICIAIS 153GO'!$AT$28,COLUMN(I13)-1,ROW(J12)-1)</f>
        <v>0</v>
      </c>
      <c r="K29" s="71">
        <f ca="1">OFFSET('TRABALHOS INICIAIS 153GO'!$AT$28,COLUMN(J13)-1,ROW(K12)-1)</f>
        <v>0</v>
      </c>
      <c r="L29" s="60">
        <v>9.6999999999999886</v>
      </c>
    </row>
    <row r="30" spans="1:12" x14ac:dyDescent="0.2">
      <c r="A30" s="62" t="s">
        <v>61</v>
      </c>
      <c r="B30" s="71">
        <f ca="1">OFFSET('TRABALHOS INICIAIS 153GO'!$AT$28,COLUMN(A14)-1,ROW(B13)-1)</f>
        <v>0</v>
      </c>
      <c r="C30" s="71">
        <f ca="1">OFFSET('TRABALHOS INICIAIS 153GO'!$AT$28,COLUMN(B14)-1,ROW(C13)-1)</f>
        <v>0</v>
      </c>
      <c r="D30" s="71">
        <f ca="1">OFFSET('TRABALHOS INICIAIS 153GO'!$AT$28,COLUMN(C14)-1,ROW(D13)-1)</f>
        <v>0</v>
      </c>
      <c r="E30" s="71">
        <f ca="1">OFFSET('TRABALHOS INICIAIS 153GO'!$AT$28,COLUMN(D14)-1,ROW(E13)-1)</f>
        <v>3.4438775510204076</v>
      </c>
      <c r="F30" s="71">
        <f ca="1">OFFSET('TRABALHOS INICIAIS 153GO'!$AT$28,COLUMN(E14)-1,ROW(F13)-1)</f>
        <v>0.8609693877551019</v>
      </c>
      <c r="G30" s="71">
        <f ca="1">OFFSET('TRABALHOS INICIAIS 153GO'!$AT$28,COLUMN(F14)-1,ROW(G13)-1)</f>
        <v>0</v>
      </c>
      <c r="H30" s="71">
        <f ca="1">OFFSET('TRABALHOS INICIAIS 153GO'!$AT$28,COLUMN(G14)-1,ROW(H13)-1)</f>
        <v>0</v>
      </c>
      <c r="I30" s="71">
        <f ca="1">OFFSET('TRABALHOS INICIAIS 153GO'!$AT$28,COLUMN(H14)-1,ROW(I13)-1)</f>
        <v>0</v>
      </c>
      <c r="J30" s="71">
        <f ca="1">OFFSET('TRABALHOS INICIAIS 153GO'!$AT$28,COLUMN(I14)-1,ROW(J13)-1)</f>
        <v>0</v>
      </c>
      <c r="K30" s="71">
        <f ca="1">OFFSET('TRABALHOS INICIAIS 153GO'!$AT$28,COLUMN(J14)-1,ROW(K13)-1)</f>
        <v>0</v>
      </c>
      <c r="L30" s="60">
        <v>4.5</v>
      </c>
    </row>
    <row r="31" spans="1:12" x14ac:dyDescent="0.2">
      <c r="A31" s="62" t="s">
        <v>62</v>
      </c>
      <c r="B31" s="71">
        <f ca="1">OFFSET('TRABALHOS INICIAIS 153GO'!$AT$28,COLUMN(A15)-1,ROW(B14)-1)</f>
        <v>0</v>
      </c>
      <c r="C31" s="71">
        <f ca="1">OFFSET('TRABALHOS INICIAIS 153GO'!$AT$28,COLUMN(B15)-1,ROW(C14)-1)</f>
        <v>0</v>
      </c>
      <c r="D31" s="71">
        <f ca="1">OFFSET('TRABALHOS INICIAIS 153GO'!$AT$28,COLUMN(C15)-1,ROW(D14)-1)</f>
        <v>0</v>
      </c>
      <c r="E31" s="71">
        <f ca="1">OFFSET('TRABALHOS INICIAIS 153GO'!$AT$28,COLUMN(D15)-1,ROW(E14)-1)</f>
        <v>0</v>
      </c>
      <c r="F31" s="71">
        <f ca="1">OFFSET('TRABALHOS INICIAIS 153GO'!$AT$28,COLUMN(E15)-1,ROW(F14)-1)</f>
        <v>0</v>
      </c>
      <c r="G31" s="71">
        <f ca="1">OFFSET('TRABALHOS INICIAIS 153GO'!$AT$28,COLUMN(F15)-1,ROW(G14)-1)</f>
        <v>0</v>
      </c>
      <c r="H31" s="71">
        <f ca="1">OFFSET('TRABALHOS INICIAIS 153GO'!$AT$28,COLUMN(G15)-1,ROW(H14)-1)</f>
        <v>0</v>
      </c>
      <c r="I31" s="71">
        <f ca="1">OFFSET('TRABALHOS INICIAIS 153GO'!$AT$28,COLUMN(H15)-1,ROW(I14)-1)</f>
        <v>0</v>
      </c>
      <c r="J31" s="71">
        <f ca="1">OFFSET('TRABALHOS INICIAIS 153GO'!$AT$28,COLUMN(I15)-1,ROW(J14)-1)</f>
        <v>0</v>
      </c>
      <c r="K31" s="71">
        <f ca="1">OFFSET('TRABALHOS INICIAIS 153GO'!$AT$28,COLUMN(J15)-1,ROW(K14)-1)</f>
        <v>0</v>
      </c>
      <c r="L31" s="60">
        <v>14.800000000000011</v>
      </c>
    </row>
    <row r="32" spans="1:12" x14ac:dyDescent="0.2">
      <c r="A32" s="62" t="s">
        <v>63</v>
      </c>
      <c r="B32" s="71">
        <f ca="1">OFFSET('TRABALHOS INICIAIS 153GO'!$AT$28,COLUMN(A16)-1,ROW(B15)-1)</f>
        <v>0</v>
      </c>
      <c r="C32" s="71">
        <f ca="1">OFFSET('TRABALHOS INICIAIS 153GO'!$AT$28,COLUMN(B16)-1,ROW(C15)-1)</f>
        <v>0</v>
      </c>
      <c r="D32" s="71">
        <f ca="1">OFFSET('TRABALHOS INICIAIS 153GO'!$AT$28,COLUMN(C16)-1,ROW(D15)-1)</f>
        <v>0</v>
      </c>
      <c r="E32" s="71">
        <f ca="1">OFFSET('TRABALHOS INICIAIS 153GO'!$AT$28,COLUMN(D16)-1,ROW(E15)-1)</f>
        <v>27.012763868433971</v>
      </c>
      <c r="F32" s="71">
        <f ca="1">OFFSET('TRABALHOS INICIAIS 153GO'!$AT$28,COLUMN(E16)-1,ROW(F15)-1)</f>
        <v>6.7531909671084929</v>
      </c>
      <c r="G32" s="71">
        <f ca="1">OFFSET('TRABALHOS INICIAIS 153GO'!$AT$28,COLUMN(F16)-1,ROW(G15)-1)</f>
        <v>0</v>
      </c>
      <c r="H32" s="71">
        <f ca="1">OFFSET('TRABALHOS INICIAIS 153GO'!$AT$28,COLUMN(G16)-1,ROW(H15)-1)</f>
        <v>1760</v>
      </c>
      <c r="I32" s="71">
        <f ca="1">OFFSET('TRABALHOS INICIAIS 153GO'!$AT$28,COLUMN(H16)-1,ROW(I15)-1)</f>
        <v>8800</v>
      </c>
      <c r="J32" s="71">
        <f ca="1">OFFSET('TRABALHOS INICIAIS 153GO'!$AT$28,COLUMN(I16)-1,ROW(J15)-1)</f>
        <v>8800</v>
      </c>
      <c r="K32" s="71">
        <f ca="1">OFFSET('TRABALHOS INICIAIS 153GO'!$AT$28,COLUMN(J16)-1,ROW(K15)-1)</f>
        <v>0</v>
      </c>
      <c r="L32" s="60">
        <v>15.5</v>
      </c>
    </row>
    <row r="33" spans="1:12" x14ac:dyDescent="0.2">
      <c r="A33" s="62" t="s">
        <v>64</v>
      </c>
      <c r="B33" s="71">
        <f ca="1">OFFSET('TRABALHOS INICIAIS 153GO'!$AT$28,COLUMN(A17)-1,ROW(B16)-1)</f>
        <v>0</v>
      </c>
      <c r="C33" s="71">
        <f ca="1">OFFSET('TRABALHOS INICIAIS 153GO'!$AT$28,COLUMN(B17)-1,ROW(C16)-1)</f>
        <v>0</v>
      </c>
      <c r="D33" s="71">
        <f ca="1">OFFSET('TRABALHOS INICIAIS 153GO'!$AT$28,COLUMN(C17)-1,ROW(D16)-1)</f>
        <v>0</v>
      </c>
      <c r="E33" s="71">
        <f ca="1">OFFSET('TRABALHOS INICIAIS 153GO'!$AT$28,COLUMN(D17)-1,ROW(E16)-1)</f>
        <v>10.446428571428434</v>
      </c>
      <c r="F33" s="71">
        <f ca="1">OFFSET('TRABALHOS INICIAIS 153GO'!$AT$28,COLUMN(E17)-1,ROW(F16)-1)</f>
        <v>2.6116071428571086</v>
      </c>
      <c r="G33" s="71">
        <f ca="1">OFFSET('TRABALHOS INICIAIS 153GO'!$AT$28,COLUMN(F17)-1,ROW(G16)-1)</f>
        <v>0</v>
      </c>
      <c r="H33" s="71">
        <f ca="1">OFFSET('TRABALHOS INICIAIS 153GO'!$AT$28,COLUMN(G17)-1,ROW(H16)-1)</f>
        <v>0</v>
      </c>
      <c r="I33" s="71">
        <f ca="1">OFFSET('TRABALHOS INICIAIS 153GO'!$AT$28,COLUMN(H17)-1,ROW(I16)-1)</f>
        <v>0</v>
      </c>
      <c r="J33" s="71">
        <f ca="1">OFFSET('TRABALHOS INICIAIS 153GO'!$AT$28,COLUMN(I17)-1,ROW(J16)-1)</f>
        <v>0</v>
      </c>
      <c r="K33" s="71">
        <f ca="1">OFFSET('TRABALHOS INICIAIS 153GO'!$AT$28,COLUMN(J17)-1,ROW(K16)-1)</f>
        <v>0</v>
      </c>
      <c r="L33" s="60">
        <v>2.5999999999999659</v>
      </c>
    </row>
    <row r="34" spans="1:12" x14ac:dyDescent="0.2">
      <c r="A34" s="62" t="s">
        <v>65</v>
      </c>
      <c r="B34" s="71">
        <f ca="1">OFFSET('TRABALHOS INICIAIS 153GO'!$AT$28,COLUMN(A18)-1,ROW(B17)-1)</f>
        <v>0</v>
      </c>
      <c r="C34" s="71">
        <f ca="1">OFFSET('TRABALHOS INICIAIS 153GO'!$AT$28,COLUMN(B18)-1,ROW(C17)-1)</f>
        <v>240.95022624434387</v>
      </c>
      <c r="D34" s="71">
        <f ca="1">OFFSET('TRABALHOS INICIAIS 153GO'!$AT$28,COLUMN(C18)-1,ROW(D17)-1)</f>
        <v>0</v>
      </c>
      <c r="E34" s="71">
        <f ca="1">OFFSET('TRABALHOS INICIAIS 153GO'!$AT$28,COLUMN(D18)-1,ROW(E17)-1)</f>
        <v>146.59915854768795</v>
      </c>
      <c r="F34" s="71">
        <f ca="1">OFFSET('TRABALHOS INICIAIS 153GO'!$AT$28,COLUMN(E18)-1,ROW(F17)-1)</f>
        <v>36.649789636921987</v>
      </c>
      <c r="G34" s="71">
        <f ca="1">OFFSET('TRABALHOS INICIAIS 153GO'!$AT$28,COLUMN(F18)-1,ROW(G17)-1)</f>
        <v>4.8190045248868776</v>
      </c>
      <c r="H34" s="71">
        <f ca="1">OFFSET('TRABALHOS INICIAIS 153GO'!$AT$28,COLUMN(G18)-1,ROW(H17)-1)</f>
        <v>4400</v>
      </c>
      <c r="I34" s="71">
        <f ca="1">OFFSET('TRABALHOS INICIAIS 153GO'!$AT$28,COLUMN(H18)-1,ROW(I17)-1)</f>
        <v>22000</v>
      </c>
      <c r="J34" s="71">
        <f ca="1">OFFSET('TRABALHOS INICIAIS 153GO'!$AT$28,COLUMN(I18)-1,ROW(J17)-1)</f>
        <v>22000</v>
      </c>
      <c r="K34" s="71">
        <f ca="1">OFFSET('TRABALHOS INICIAIS 153GO'!$AT$28,COLUMN(J18)-1,ROW(K17)-1)</f>
        <v>0</v>
      </c>
      <c r="L34" s="60">
        <v>35.5</v>
      </c>
    </row>
    <row r="35" spans="1:12" x14ac:dyDescent="0.2">
      <c r="A35" s="62" t="s">
        <v>66</v>
      </c>
      <c r="B35" s="71">
        <f ca="1">OFFSET('TRABALHOS INICIAIS 153GO'!$AT$28,COLUMN(A19)-1,ROW(B18)-1)</f>
        <v>0</v>
      </c>
      <c r="C35" s="71">
        <f ca="1">OFFSET('TRABALHOS INICIAIS 153GO'!$AT$28,COLUMN(B19)-1,ROW(C18)-1)</f>
        <v>0</v>
      </c>
      <c r="D35" s="71">
        <f ca="1">OFFSET('TRABALHOS INICIAIS 153GO'!$AT$28,COLUMN(C19)-1,ROW(D18)-1)</f>
        <v>0</v>
      </c>
      <c r="E35" s="71">
        <f ca="1">OFFSET('TRABALHOS INICIAIS 153GO'!$AT$28,COLUMN(D19)-1,ROW(E18)-1)</f>
        <v>0</v>
      </c>
      <c r="F35" s="71">
        <f ca="1">OFFSET('TRABALHOS INICIAIS 153GO'!$AT$28,COLUMN(E19)-1,ROW(F18)-1)</f>
        <v>0</v>
      </c>
      <c r="G35" s="71">
        <f ca="1">OFFSET('TRABALHOS INICIAIS 153GO'!$AT$28,COLUMN(F19)-1,ROW(G18)-1)</f>
        <v>0</v>
      </c>
      <c r="H35" s="71">
        <f ca="1">OFFSET('TRABALHOS INICIAIS 153GO'!$AT$28,COLUMN(G19)-1,ROW(H18)-1)</f>
        <v>0</v>
      </c>
      <c r="I35" s="71">
        <f ca="1">OFFSET('TRABALHOS INICIAIS 153GO'!$AT$28,COLUMN(H19)-1,ROW(I18)-1)</f>
        <v>0</v>
      </c>
      <c r="J35" s="71">
        <f ca="1">OFFSET('TRABALHOS INICIAIS 153GO'!$AT$28,COLUMN(I19)-1,ROW(J18)-1)</f>
        <v>0</v>
      </c>
      <c r="K35" s="71">
        <f ca="1">OFFSET('TRABALHOS INICIAIS 153GO'!$AT$28,COLUMN(J19)-1,ROW(K18)-1)</f>
        <v>0</v>
      </c>
      <c r="L35" s="60">
        <v>2.8000000000000114</v>
      </c>
    </row>
    <row r="36" spans="1:12" x14ac:dyDescent="0.2">
      <c r="A36" s="62" t="s">
        <v>67</v>
      </c>
      <c r="B36" s="71">
        <f ca="1">OFFSET('TRABALHOS INICIAIS 153GO'!$AT$28,COLUMN(A20)-1,ROW(B19)-1)</f>
        <v>0</v>
      </c>
      <c r="C36" s="71">
        <f ca="1">OFFSET('TRABALHOS INICIAIS 153GO'!$AT$28,COLUMN(B20)-1,ROW(C19)-1)</f>
        <v>0</v>
      </c>
      <c r="D36" s="71">
        <f ca="1">OFFSET('TRABALHOS INICIAIS 153GO'!$AT$28,COLUMN(C20)-1,ROW(D19)-1)</f>
        <v>0</v>
      </c>
      <c r="E36" s="71">
        <f ca="1">OFFSET('TRABALHOS INICIAIS 153GO'!$AT$28,COLUMN(D20)-1,ROW(E19)-1)</f>
        <v>3.333333333333341</v>
      </c>
      <c r="F36" s="71">
        <f ca="1">OFFSET('TRABALHOS INICIAIS 153GO'!$AT$28,COLUMN(E20)-1,ROW(F19)-1)</f>
        <v>0.83333333333333526</v>
      </c>
      <c r="G36" s="71">
        <f ca="1">OFFSET('TRABALHOS INICIAIS 153GO'!$AT$28,COLUMN(F20)-1,ROW(G19)-1)</f>
        <v>0</v>
      </c>
      <c r="H36" s="71">
        <f ca="1">OFFSET('TRABALHOS INICIAIS 153GO'!$AT$28,COLUMN(G20)-1,ROW(H19)-1)</f>
        <v>0</v>
      </c>
      <c r="I36" s="71">
        <f ca="1">OFFSET('TRABALHOS INICIAIS 153GO'!$AT$28,COLUMN(H20)-1,ROW(I19)-1)</f>
        <v>0</v>
      </c>
      <c r="J36" s="71">
        <f ca="1">OFFSET('TRABALHOS INICIAIS 153GO'!$AT$28,COLUMN(I20)-1,ROW(J19)-1)</f>
        <v>0</v>
      </c>
      <c r="K36" s="71">
        <f ca="1">OFFSET('TRABALHOS INICIAIS 153GO'!$AT$28,COLUMN(J20)-1,ROW(K19)-1)</f>
        <v>0</v>
      </c>
      <c r="L36" s="60">
        <v>9.6000000000000227</v>
      </c>
    </row>
    <row r="37" spans="1:12" x14ac:dyDescent="0.2">
      <c r="A37" s="62" t="s">
        <v>68</v>
      </c>
      <c r="B37" s="71">
        <f ca="1">OFFSET('TRABALHOS INICIAIS 153GO'!$AT$28,COLUMN(A21)-1,ROW(B20)-1)</f>
        <v>0</v>
      </c>
      <c r="C37" s="71">
        <f ca="1">OFFSET('TRABALHOS INICIAIS 153GO'!$AT$28,COLUMN(B21)-1,ROW(C20)-1)</f>
        <v>0</v>
      </c>
      <c r="D37" s="71">
        <f ca="1">OFFSET('TRABALHOS INICIAIS 153GO'!$AT$28,COLUMN(C21)-1,ROW(D20)-1)</f>
        <v>0</v>
      </c>
      <c r="E37" s="71">
        <f ca="1">OFFSET('TRABALHOS INICIAIS 153GO'!$AT$28,COLUMN(D21)-1,ROW(E20)-1)</f>
        <v>0</v>
      </c>
      <c r="F37" s="71">
        <f ca="1">OFFSET('TRABALHOS INICIAIS 153GO'!$AT$28,COLUMN(E21)-1,ROW(F20)-1)</f>
        <v>0</v>
      </c>
      <c r="G37" s="71">
        <f ca="1">OFFSET('TRABALHOS INICIAIS 153GO'!$AT$28,COLUMN(F21)-1,ROW(G20)-1)</f>
        <v>0</v>
      </c>
      <c r="H37" s="71">
        <f ca="1">OFFSET('TRABALHOS INICIAIS 153GO'!$AT$28,COLUMN(G21)-1,ROW(H20)-1)</f>
        <v>0</v>
      </c>
      <c r="I37" s="71">
        <f ca="1">OFFSET('TRABALHOS INICIAIS 153GO'!$AT$28,COLUMN(H21)-1,ROW(I20)-1)</f>
        <v>0</v>
      </c>
      <c r="J37" s="71">
        <f ca="1">OFFSET('TRABALHOS INICIAIS 153GO'!$AT$28,COLUMN(I21)-1,ROW(J20)-1)</f>
        <v>0</v>
      </c>
      <c r="K37" s="71">
        <f ca="1">OFFSET('TRABALHOS INICIAIS 153GO'!$AT$28,COLUMN(J21)-1,ROW(K20)-1)</f>
        <v>0</v>
      </c>
      <c r="L37" s="60">
        <v>7.3999999999999773</v>
      </c>
    </row>
    <row r="38" spans="1:12" x14ac:dyDescent="0.2">
      <c r="A38" s="62" t="s">
        <v>69</v>
      </c>
      <c r="B38" s="71">
        <f ca="1">OFFSET('TRABALHOS INICIAIS 153GO'!$AT$28,COLUMN(A22)-1,ROW(B21)-1)</f>
        <v>0</v>
      </c>
      <c r="C38" s="71">
        <f ca="1">OFFSET('TRABALHOS INICIAIS 153GO'!$AT$28,COLUMN(B22)-1,ROW(C21)-1)</f>
        <v>54.945054945054935</v>
      </c>
      <c r="D38" s="71">
        <f ca="1">OFFSET('TRABALHOS INICIAIS 153GO'!$AT$28,COLUMN(C22)-1,ROW(D21)-1)</f>
        <v>0</v>
      </c>
      <c r="E38" s="71">
        <f ca="1">OFFSET('TRABALHOS INICIAIS 153GO'!$AT$28,COLUMN(D22)-1,ROW(E21)-1)</f>
        <v>3.4340659340659334</v>
      </c>
      <c r="F38" s="71">
        <f ca="1">OFFSET('TRABALHOS INICIAIS 153GO'!$AT$28,COLUMN(E22)-1,ROW(F21)-1)</f>
        <v>0.85851648351648335</v>
      </c>
      <c r="G38" s="71">
        <f ca="1">OFFSET('TRABALHOS INICIAIS 153GO'!$AT$28,COLUMN(F22)-1,ROW(G21)-1)</f>
        <v>1.0989010989010988</v>
      </c>
      <c r="H38" s="71">
        <f ca="1">OFFSET('TRABALHOS INICIAIS 153GO'!$AT$28,COLUMN(G22)-1,ROW(H21)-1)</f>
        <v>0</v>
      </c>
      <c r="I38" s="71">
        <f ca="1">OFFSET('TRABALHOS INICIAIS 153GO'!$AT$28,COLUMN(H22)-1,ROW(I21)-1)</f>
        <v>0</v>
      </c>
      <c r="J38" s="71">
        <f ca="1">OFFSET('TRABALHOS INICIAIS 153GO'!$AT$28,COLUMN(I22)-1,ROW(J21)-1)</f>
        <v>0</v>
      </c>
      <c r="K38" s="71">
        <f ca="1">OFFSET('TRABALHOS INICIAIS 153GO'!$AT$28,COLUMN(J22)-1,ROW(K21)-1)</f>
        <v>0</v>
      </c>
      <c r="L38" s="60">
        <v>24.899999999999977</v>
      </c>
    </row>
    <row r="39" spans="1:12" x14ac:dyDescent="0.2">
      <c r="A39" s="62" t="s">
        <v>70</v>
      </c>
      <c r="B39" s="71">
        <f ca="1">OFFSET('TRABALHOS INICIAIS 153GO'!$AT$28,COLUMN(A23)-1,ROW(B22)-1)</f>
        <v>0</v>
      </c>
      <c r="C39" s="71">
        <f ca="1">OFFSET('TRABALHOS INICIAIS 153GO'!$AT$28,COLUMN(B23)-1,ROW(C22)-1)</f>
        <v>0</v>
      </c>
      <c r="D39" s="71">
        <f ca="1">OFFSET('TRABALHOS INICIAIS 153GO'!$AT$28,COLUMN(C23)-1,ROW(D22)-1)</f>
        <v>0</v>
      </c>
      <c r="E39" s="71">
        <f ca="1">OFFSET('TRABALHOS INICIAIS 153GO'!$AT$28,COLUMN(D23)-1,ROW(E22)-1)</f>
        <v>6.7690677966101802</v>
      </c>
      <c r="F39" s="71">
        <f ca="1">OFFSET('TRABALHOS INICIAIS 153GO'!$AT$28,COLUMN(E23)-1,ROW(F22)-1)</f>
        <v>1.6922669491525451</v>
      </c>
      <c r="G39" s="71">
        <f ca="1">OFFSET('TRABALHOS INICIAIS 153GO'!$AT$28,COLUMN(F23)-1,ROW(G22)-1)</f>
        <v>0</v>
      </c>
      <c r="H39" s="71">
        <f ca="1">OFFSET('TRABALHOS INICIAIS 153GO'!$AT$28,COLUMN(G23)-1,ROW(H22)-1)</f>
        <v>0</v>
      </c>
      <c r="I39" s="71">
        <f ca="1">OFFSET('TRABALHOS INICIAIS 153GO'!$AT$28,COLUMN(H23)-1,ROW(I22)-1)</f>
        <v>0</v>
      </c>
      <c r="J39" s="71">
        <f ca="1">OFFSET('TRABALHOS INICIAIS 153GO'!$AT$28,COLUMN(I23)-1,ROW(J22)-1)</f>
        <v>0</v>
      </c>
      <c r="K39" s="71">
        <f ca="1">OFFSET('TRABALHOS INICIAIS 153GO'!$AT$28,COLUMN(J23)-1,ROW(K22)-1)</f>
        <v>0</v>
      </c>
      <c r="L39" s="60">
        <v>18.900000000000034</v>
      </c>
    </row>
    <row r="40" spans="1:12" x14ac:dyDescent="0.2">
      <c r="A40" s="62" t="s">
        <v>71</v>
      </c>
      <c r="B40" s="71">
        <f ca="1">OFFSET('TRABALHOS INICIAIS 153GO'!$AT$28,COLUMN(A24)-1,ROW(B23)-1)</f>
        <v>0</v>
      </c>
      <c r="C40" s="71">
        <f ca="1">OFFSET('TRABALHOS INICIAIS 153GO'!$AT$28,COLUMN(B24)-1,ROW(C23)-1)</f>
        <v>159.78260869565204</v>
      </c>
      <c r="D40" s="71">
        <f ca="1">OFFSET('TRABALHOS INICIAIS 153GO'!$AT$28,COLUMN(C24)-1,ROW(D23)-1)</f>
        <v>0</v>
      </c>
      <c r="E40" s="71">
        <f ca="1">OFFSET('TRABALHOS INICIAIS 153GO'!$AT$28,COLUMN(D24)-1,ROW(E23)-1)</f>
        <v>3.4239130434782581</v>
      </c>
      <c r="F40" s="71">
        <f ca="1">OFFSET('TRABALHOS INICIAIS 153GO'!$AT$28,COLUMN(E24)-1,ROW(F23)-1)</f>
        <v>0.85597826086956452</v>
      </c>
      <c r="G40" s="71">
        <f ca="1">OFFSET('TRABALHOS INICIAIS 153GO'!$AT$28,COLUMN(F24)-1,ROW(G23)-1)</f>
        <v>3.1956521739130408</v>
      </c>
      <c r="H40" s="71">
        <f ca="1">OFFSET('TRABALHOS INICIAIS 153GO'!$AT$28,COLUMN(G24)-1,ROW(H23)-1)</f>
        <v>0</v>
      </c>
      <c r="I40" s="71">
        <f ca="1">OFFSET('TRABALHOS INICIAIS 153GO'!$AT$28,COLUMN(H24)-1,ROW(I23)-1)</f>
        <v>0</v>
      </c>
      <c r="J40" s="71">
        <f ca="1">OFFSET('TRABALHOS INICIAIS 153GO'!$AT$28,COLUMN(I24)-1,ROW(J23)-1)</f>
        <v>0</v>
      </c>
      <c r="K40" s="71">
        <f ca="1">OFFSET('TRABALHOS INICIAIS 153GO'!$AT$28,COLUMN(J24)-1,ROW(K23)-1)</f>
        <v>0</v>
      </c>
      <c r="L40" s="60">
        <v>14.699999999999989</v>
      </c>
    </row>
    <row r="41" spans="1:12" x14ac:dyDescent="0.2">
      <c r="A41" s="68" t="s">
        <v>155</v>
      </c>
      <c r="B41" s="71">
        <f ca="1">(SUM(B18:B40)/SUM($L$18:$L$40))*$L$41</f>
        <v>5.1406647899925141E-2</v>
      </c>
      <c r="C41" s="71">
        <f t="shared" ref="C41:K41" ca="1" si="0">(SUM(C18:C40)/SUM($L$18:$L$40))*$L$41</f>
        <v>138.62216288455386</v>
      </c>
      <c r="D41" s="71">
        <f t="shared" ca="1" si="0"/>
        <v>5.1406647899925141E-2</v>
      </c>
      <c r="E41" s="71">
        <f t="shared" ca="1" si="0"/>
        <v>7.0454889562549861</v>
      </c>
      <c r="F41" s="71">
        <f t="shared" ca="1" si="0"/>
        <v>1.7613722390637465</v>
      </c>
      <c r="G41" s="71">
        <f t="shared" ca="1" si="0"/>
        <v>2.7381721590911279</v>
      </c>
      <c r="H41" s="71">
        <f t="shared" ca="1" si="0"/>
        <v>390.10309278350513</v>
      </c>
      <c r="I41" s="71">
        <f t="shared" ca="1" si="0"/>
        <v>1950.5154639175255</v>
      </c>
      <c r="J41" s="71">
        <f t="shared" ca="1" si="0"/>
        <v>1950.5154639175255</v>
      </c>
      <c r="K41" s="71">
        <f t="shared" ca="1" si="0"/>
        <v>0</v>
      </c>
      <c r="L41" s="60">
        <v>8.6</v>
      </c>
    </row>
    <row r="42" spans="1:12" x14ac:dyDescent="0.2">
      <c r="A42" s="61" t="s">
        <v>152</v>
      </c>
      <c r="B42" s="71">
        <f ca="1">OFFSET('TRABALHOS INICIAIS 080TO'!$W$28,COLUMN(A2)-1,ROW(B1)-1)</f>
        <v>259.2</v>
      </c>
      <c r="C42" s="71">
        <f ca="1">OFFSET('TRABALHOS INICIAIS 080TO'!$W$28,COLUMN(B2)-1,ROW(C1)-1)</f>
        <v>9758.2857142857138</v>
      </c>
      <c r="D42" s="71">
        <f ca="1">OFFSET('TRABALHOS INICIAIS 080TO'!$W$28,COLUMN(C2)-1,ROW(D1)-1)</f>
        <v>259.2</v>
      </c>
      <c r="E42" s="71">
        <f ca="1">OFFSET('TRABALHOS INICIAIS 080TO'!$W$28,COLUMN(D2)-1,ROW(E1)-1)</f>
        <v>34.634971735148902</v>
      </c>
      <c r="F42" s="71">
        <f ca="1">OFFSET('TRABALHOS INICIAIS 080TO'!$W$28,COLUMN(E2)-1,ROW(F1)-1)</f>
        <v>8.6587429337872255</v>
      </c>
      <c r="G42" s="71">
        <f ca="1">OFFSET('TRABALHOS INICIAIS 080TO'!$W$28,COLUMN(F2)-1,ROW(G1)-1)</f>
        <v>22.365714285714283</v>
      </c>
      <c r="H42" s="71">
        <f ca="1">OFFSET('TRABALHOS INICIAIS 080TO'!$W$28,COLUMN(G2)-1,ROW(H1)-1)</f>
        <v>0</v>
      </c>
      <c r="I42" s="71">
        <f ca="1">OFFSET('TRABALHOS INICIAIS 080TO'!$W$28,COLUMN(H2)-1,ROW(I1)-1)</f>
        <v>0</v>
      </c>
      <c r="J42" s="71">
        <f ca="1">OFFSET('TRABALHOS INICIAIS 080TO'!$W$28,COLUMN(I2)-1,ROW(J1)-1)</f>
        <v>0</v>
      </c>
      <c r="K42" s="71">
        <f ca="1">OFFSET('TRABALHOS INICIAIS 080TO'!$W$28,COLUMN(J2)-1,ROW(K1)-1)</f>
        <v>0</v>
      </c>
    </row>
    <row r="43" spans="1:12" x14ac:dyDescent="0.2">
      <c r="A43" s="61" t="s">
        <v>153</v>
      </c>
      <c r="B43" s="71">
        <f ca="1">OFFSET('TRABALHOS INICIAIS 080TO'!$W$28,COLUMN(A3)-1,ROW(B2)-1)</f>
        <v>43.2</v>
      </c>
      <c r="C43" s="71">
        <f ca="1">OFFSET('TRABALHOS INICIAIS 080TO'!$W$28,COLUMN(B3)-1,ROW(C2)-1)</f>
        <v>2469.1428571428573</v>
      </c>
      <c r="D43" s="71">
        <f ca="1">OFFSET('TRABALHOS INICIAIS 080TO'!$W$28,COLUMN(C3)-1,ROW(D2)-1)</f>
        <v>43.2</v>
      </c>
      <c r="E43" s="71">
        <f ca="1">OFFSET('TRABALHOS INICIAIS 080TO'!$W$28,COLUMN(D3)-1,ROW(E2)-1)</f>
        <v>3.3571428571428572</v>
      </c>
      <c r="F43" s="71">
        <f ca="1">OFFSET('TRABALHOS INICIAIS 080TO'!$W$28,COLUMN(E3)-1,ROW(F2)-1)</f>
        <v>0.8392857142857143</v>
      </c>
      <c r="G43" s="71">
        <f ca="1">OFFSET('TRABALHOS INICIAIS 080TO'!$W$28,COLUMN(F3)-1,ROW(G2)-1)</f>
        <v>20.582857142857144</v>
      </c>
      <c r="H43" s="71">
        <f ca="1">OFFSET('TRABALHOS INICIAIS 080TO'!$W$28,COLUMN(G3)-1,ROW(H2)-1)</f>
        <v>0</v>
      </c>
      <c r="I43" s="71">
        <f ca="1">OFFSET('TRABALHOS INICIAIS 080TO'!$W$28,COLUMN(H3)-1,ROW(I2)-1)</f>
        <v>0</v>
      </c>
      <c r="J43" s="71">
        <f ca="1">OFFSET('TRABALHOS INICIAIS 080TO'!$W$28,COLUMN(I3)-1,ROW(J2)-1)</f>
        <v>0</v>
      </c>
      <c r="K43" s="71">
        <f ca="1">OFFSET('TRABALHOS INICIAIS 080TO'!$W$28,COLUMN(J3)-1,ROW(K2)-1)</f>
        <v>0</v>
      </c>
    </row>
  </sheetData>
  <sortState ref="A2:A12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TRABALHOS INICIAIS 153TO</vt:lpstr>
      <vt:lpstr>TRABALHOS INICIAIS 153GO</vt:lpstr>
      <vt:lpstr>TRABALHOS INICIAIS 080TO</vt:lpstr>
      <vt:lpstr>Resumo</vt:lpstr>
      <vt:lpstr>'TRABALHOS INICIAIS 080TO'!Extract</vt:lpstr>
      <vt:lpstr>'TRABALHOS INICIAIS 153GO'!Extract</vt:lpstr>
      <vt:lpstr>'TRABALHOS INICIAIS 153TO'!Extract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2012-11-27T13:40:29Z</dcterms:created>
  <dcterms:modified xsi:type="dcterms:W3CDTF">2013-04-11T17:27:34Z</dcterms:modified>
</cp:coreProperties>
</file>