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 defaultThemeVersion="124226"/>
  <bookViews>
    <workbookView xWindow="120" yWindow="45" windowWidth="19095" windowHeight="7395" activeTab="2"/>
  </bookViews>
  <sheets>
    <sheet name="CADASTRO" sheetId="1" r:id="rId1"/>
    <sheet name="TRABALHOS INICIAIS" sheetId="224" r:id="rId2"/>
    <sheet name="Resumo" sheetId="296" r:id="rId3"/>
    <sheet name="PREÇOS REFERENCIAIS" sheetId="2" r:id="rId4"/>
    <sheet name="TRABALHOS INICIAIS (1)" sheetId="5" r:id="rId5"/>
    <sheet name="TRABALHOS INICIAIS (2)" sheetId="160" r:id="rId6"/>
    <sheet name="TRABALHOS INICIAIS (3)" sheetId="161" r:id="rId7"/>
    <sheet name="TRABALHOS INICIAIS (4)" sheetId="162" r:id="rId8"/>
    <sheet name="TRABALHOS INICIAIS (5)" sheetId="163" r:id="rId9"/>
    <sheet name="TRABALHOS INICIAIS (6)" sheetId="164" r:id="rId10"/>
    <sheet name="TRABALHOS INICIAIS (7)" sheetId="165" r:id="rId11"/>
    <sheet name="TRABALHOS INICIAIS (8)" sheetId="225" r:id="rId12"/>
    <sheet name="TRABALHOS INICIAIS (9)" sheetId="226" r:id="rId13"/>
    <sheet name="TRABALHOS INICIAIS (10)" sheetId="227" r:id="rId14"/>
    <sheet name="TRABALHOS INICIAIS (11)" sheetId="228" r:id="rId15"/>
    <sheet name="TRABALHOS INICIAIS (12)" sheetId="229" r:id="rId16"/>
    <sheet name="TRABALHOS INICIAIS (13)" sheetId="230" r:id="rId17"/>
    <sheet name="TRABALHOS INICIAIS (14)" sheetId="231" r:id="rId18"/>
    <sheet name="TRABALHOS INICIAIS (15)" sheetId="232" r:id="rId19"/>
    <sheet name="TRABALHOS INICIAIS (16)" sheetId="233" r:id="rId20"/>
    <sheet name="TRABALHOS INICIAIS (17)" sheetId="234" r:id="rId21"/>
    <sheet name="TRABALHOS INICIAIS (18)" sheetId="235" r:id="rId22"/>
    <sheet name="TRABALHOS INICIAIS (19)" sheetId="236" r:id="rId23"/>
    <sheet name="TRABALHOS INICIAIS (20)" sheetId="237" r:id="rId24"/>
    <sheet name="TRABALHOS INICIAIS (21)" sheetId="238" r:id="rId25"/>
    <sheet name="TRABALHOS INICIAIS (22)" sheetId="239" r:id="rId26"/>
    <sheet name="TRABALHOS INICIAIS (23)" sheetId="240" r:id="rId27"/>
    <sheet name="TRABALHOS INICIAIS (24)" sheetId="241" r:id="rId28"/>
    <sheet name="TRABALHOS INICIAIS (25)" sheetId="242" r:id="rId29"/>
    <sheet name="TRABALHOS INICIAIS (26)" sheetId="243" r:id="rId30"/>
    <sheet name="TRABALHOS INICIAIS (27)" sheetId="244" r:id="rId31"/>
    <sheet name="TRABALHOS INICIAIS (28)" sheetId="245" r:id="rId32"/>
    <sheet name="TRABALHOS INICIAIS (29)" sheetId="246" r:id="rId33"/>
    <sheet name="TRABALHOS INICIAIS (30)" sheetId="247" r:id="rId34"/>
    <sheet name="TRABALHOS INICIAIS (31)" sheetId="248" r:id="rId35"/>
    <sheet name="TRABALHOS INICIAIS (32)" sheetId="249" r:id="rId36"/>
    <sheet name="TRABALHOS INICIAIS (33)" sheetId="250" r:id="rId37"/>
    <sheet name="TRABALHOS INICIAIS (34)" sheetId="251" r:id="rId38"/>
    <sheet name="TRABALHOS INICIAIS (35)" sheetId="252" r:id="rId39"/>
    <sheet name="TRABALHOS INICIAIS (36)" sheetId="253" r:id="rId40"/>
    <sheet name="TRABALHOS INICIAIS (37)" sheetId="254" r:id="rId41"/>
    <sheet name="TRABALHOS INICIAIS (38)" sheetId="255" r:id="rId42"/>
    <sheet name="TRABALHOS INICIAIS (39)" sheetId="256" r:id="rId43"/>
    <sheet name="TRABALHOS INICIAIS (40)" sheetId="257" r:id="rId44"/>
    <sheet name="TRABALHOS INICIAIS (41)" sheetId="258" r:id="rId45"/>
    <sheet name="TRABALHOS INICIAIS (42)" sheetId="259" r:id="rId46"/>
    <sheet name="TRABALHOS INICIAIS (43)" sheetId="260" r:id="rId47"/>
    <sheet name="TRABALHOS INICIAIS (44)" sheetId="261" r:id="rId48"/>
    <sheet name="TRABALHOS INICIAIS (45)" sheetId="262" r:id="rId49"/>
    <sheet name="TRABALHOS INICIAIS (46)" sheetId="263" r:id="rId50"/>
    <sheet name="TRABALHOS INICIAIS (47)" sheetId="264" r:id="rId51"/>
    <sheet name="TRABALHOS INICIAIS (48)" sheetId="265" r:id="rId52"/>
    <sheet name="TRABALHOS INICIAIS (49)" sheetId="266" r:id="rId53"/>
    <sheet name="TRABALHOS INICIAIS (50)" sheetId="267" r:id="rId54"/>
    <sheet name="TRABALHOS INICIAIS (51)" sheetId="268" r:id="rId55"/>
    <sheet name="TRABALHOS INICIAIS (52)" sheetId="269" r:id="rId56"/>
    <sheet name="TRABALHOS INICIAIS (53)" sheetId="270" r:id="rId57"/>
    <sheet name="TRABALHOS INICIAIS (54)" sheetId="271" r:id="rId58"/>
    <sheet name="TRABALHOS INICIAIS (55)" sheetId="272" r:id="rId59"/>
    <sheet name="TRABALHOS INICIAIS (56)" sheetId="273" r:id="rId60"/>
    <sheet name="TRABALHOS INICIAIS (57)" sheetId="274" r:id="rId61"/>
    <sheet name="TRABALHOS INICIAIS (58)" sheetId="275" r:id="rId62"/>
    <sheet name="TRABALHOS INICIAIS (59)" sheetId="276" r:id="rId63"/>
    <sheet name="TRABALHOS INICIAIS (60)" sheetId="277" r:id="rId64"/>
    <sheet name="TRABALHOS INICIAIS (61)" sheetId="278" r:id="rId65"/>
    <sheet name="TRABALHOS INICIAIS (62)" sheetId="279" r:id="rId66"/>
    <sheet name="TRABALHOS INICIAIS (63)" sheetId="280" r:id="rId67"/>
    <sheet name="TRABALHOS INICIAIS (64)" sheetId="281" r:id="rId68"/>
    <sheet name="TRABALHOS INICIAIS (65)" sheetId="282" r:id="rId69"/>
    <sheet name="TRABALHOS INICIAIS (66)" sheetId="283" r:id="rId70"/>
    <sheet name="TRABALHOS INICIAIS (67)" sheetId="284" r:id="rId71"/>
    <sheet name="TRABALHOS INICIAIS (68)" sheetId="285" r:id="rId72"/>
    <sheet name="TRABALHOS INICIAIS (69)" sheetId="286" r:id="rId73"/>
    <sheet name="TRABALHOS INICIAIS (70)" sheetId="287" r:id="rId74"/>
    <sheet name="TRABALHOS INICIAIS (71)" sheetId="288" r:id="rId75"/>
    <sheet name="TRABALHOS INICIAIS (72)" sheetId="289" r:id="rId76"/>
    <sheet name="TRABALHOS INICIAIS (73)" sheetId="290" r:id="rId77"/>
    <sheet name="TRABALHOS INICIAIS (74)" sheetId="291" r:id="rId78"/>
    <sheet name="TRABALHOS INICIAIS (75)" sheetId="292" r:id="rId79"/>
    <sheet name="TRABALHOS INICIAIS (76)" sheetId="293" r:id="rId80"/>
    <sheet name="TRABALHOS INICIAIS (77)" sheetId="294" r:id="rId81"/>
    <sheet name="TRABALHOS INICIAIS (78)" sheetId="295" r:id="rId82"/>
    <sheet name="comp solucoes" sheetId="95" r:id="rId83"/>
  </sheets>
  <externalReferences>
    <externalReference r:id="rId84"/>
    <externalReference r:id="rId85"/>
    <externalReference r:id="rId86"/>
    <externalReference r:id="rId87"/>
    <externalReference r:id="rId88"/>
    <externalReference r:id="rId89"/>
  </externalReferences>
  <definedNames>
    <definedName name="_01_09_96">#REF!</definedName>
    <definedName name="_act2">#REF!</definedName>
    <definedName name="_xlnm._FilterDatabase" localSheetId="0" hidden="1">CADASTRO!$A$2:$A$21</definedName>
    <definedName name="_xlnm._FilterDatabase" localSheetId="1" hidden="1">'TRABALHOS INICIAIS'!#REF!</definedName>
    <definedName name="_PL1">#REF!</definedName>
    <definedName name="a">#REF!</definedName>
    <definedName name="AA">[1]!AA</definedName>
    <definedName name="aaaaa" localSheetId="4">#REF!</definedName>
    <definedName name="aaaaa" localSheetId="13">#REF!</definedName>
    <definedName name="aaaaa" localSheetId="14">#REF!</definedName>
    <definedName name="aaaaa" localSheetId="15">#REF!</definedName>
    <definedName name="aaaaa" localSheetId="16">#REF!</definedName>
    <definedName name="aaaaa" localSheetId="17">#REF!</definedName>
    <definedName name="aaaaa" localSheetId="18">#REF!</definedName>
    <definedName name="aaaaa" localSheetId="19">#REF!</definedName>
    <definedName name="aaaaa" localSheetId="20">#REF!</definedName>
    <definedName name="aaaaa" localSheetId="21">#REF!</definedName>
    <definedName name="aaaaa" localSheetId="22">#REF!</definedName>
    <definedName name="aaaaa" localSheetId="5">#REF!</definedName>
    <definedName name="aaaaa" localSheetId="23">#REF!</definedName>
    <definedName name="aaaaa" localSheetId="24">#REF!</definedName>
    <definedName name="aaaaa" localSheetId="25">#REF!</definedName>
    <definedName name="aaaaa" localSheetId="26">#REF!</definedName>
    <definedName name="aaaaa" localSheetId="27">#REF!</definedName>
    <definedName name="aaaaa" localSheetId="28">#REF!</definedName>
    <definedName name="aaaaa" localSheetId="29">#REF!</definedName>
    <definedName name="aaaaa" localSheetId="30">#REF!</definedName>
    <definedName name="aaaaa" localSheetId="31">#REF!</definedName>
    <definedName name="aaaaa" localSheetId="32">#REF!</definedName>
    <definedName name="aaaaa" localSheetId="6">#REF!</definedName>
    <definedName name="aaaaa" localSheetId="33">#REF!</definedName>
    <definedName name="aaaaa" localSheetId="34">#REF!</definedName>
    <definedName name="aaaaa" localSheetId="35">#REF!</definedName>
    <definedName name="aaaaa" localSheetId="36">#REF!</definedName>
    <definedName name="aaaaa" localSheetId="37">#REF!</definedName>
    <definedName name="aaaaa" localSheetId="38">#REF!</definedName>
    <definedName name="aaaaa" localSheetId="39">#REF!</definedName>
    <definedName name="aaaaa" localSheetId="40">#REF!</definedName>
    <definedName name="aaaaa" localSheetId="41">#REF!</definedName>
    <definedName name="aaaaa" localSheetId="42">#REF!</definedName>
    <definedName name="aaaaa" localSheetId="7">#REF!</definedName>
    <definedName name="aaaaa" localSheetId="43">#REF!</definedName>
    <definedName name="aaaaa" localSheetId="44">#REF!</definedName>
    <definedName name="aaaaa" localSheetId="45">#REF!</definedName>
    <definedName name="aaaaa" localSheetId="46">#REF!</definedName>
    <definedName name="aaaaa" localSheetId="47">#REF!</definedName>
    <definedName name="aaaaa" localSheetId="48">#REF!</definedName>
    <definedName name="aaaaa" localSheetId="49">#REF!</definedName>
    <definedName name="aaaaa" localSheetId="50">#REF!</definedName>
    <definedName name="aaaaa" localSheetId="51">#REF!</definedName>
    <definedName name="aaaaa" localSheetId="52">#REF!</definedName>
    <definedName name="aaaaa" localSheetId="8">#REF!</definedName>
    <definedName name="aaaaa" localSheetId="53">#REF!</definedName>
    <definedName name="aaaaa" localSheetId="54">#REF!</definedName>
    <definedName name="aaaaa" localSheetId="55">#REF!</definedName>
    <definedName name="aaaaa" localSheetId="56">#REF!</definedName>
    <definedName name="aaaaa" localSheetId="57">#REF!</definedName>
    <definedName name="aaaaa" localSheetId="58">#REF!</definedName>
    <definedName name="aaaaa" localSheetId="59">#REF!</definedName>
    <definedName name="aaaaa" localSheetId="60">#REF!</definedName>
    <definedName name="aaaaa" localSheetId="61">#REF!</definedName>
    <definedName name="aaaaa" localSheetId="62">#REF!</definedName>
    <definedName name="aaaaa" localSheetId="9">#REF!</definedName>
    <definedName name="aaaaa" localSheetId="63">#REF!</definedName>
    <definedName name="aaaaa" localSheetId="64">#REF!</definedName>
    <definedName name="aaaaa" localSheetId="65">#REF!</definedName>
    <definedName name="aaaaa" localSheetId="66">#REF!</definedName>
    <definedName name="aaaaa" localSheetId="67">#REF!</definedName>
    <definedName name="aaaaa" localSheetId="68">#REF!</definedName>
    <definedName name="aaaaa" localSheetId="69">#REF!</definedName>
    <definedName name="aaaaa" localSheetId="70">#REF!</definedName>
    <definedName name="aaaaa" localSheetId="71">#REF!</definedName>
    <definedName name="aaaaa" localSheetId="72">#REF!</definedName>
    <definedName name="aaaaa" localSheetId="10">#REF!</definedName>
    <definedName name="aaaaa" localSheetId="73">#REF!</definedName>
    <definedName name="aaaaa" localSheetId="74">#REF!</definedName>
    <definedName name="aaaaa" localSheetId="75">#REF!</definedName>
    <definedName name="aaaaa" localSheetId="76">#REF!</definedName>
    <definedName name="aaaaa" localSheetId="77">#REF!</definedName>
    <definedName name="aaaaa" localSheetId="78">#REF!</definedName>
    <definedName name="aaaaa" localSheetId="79">#REF!</definedName>
    <definedName name="aaaaa" localSheetId="80">#REF!</definedName>
    <definedName name="aaaaa" localSheetId="81">#REF!</definedName>
    <definedName name="aaaaa" localSheetId="11">#REF!</definedName>
    <definedName name="aaaaa" localSheetId="12">#REF!</definedName>
    <definedName name="aaaaa">#REF!</definedName>
    <definedName name="act">#REF!</definedName>
    <definedName name="ALTA" localSheetId="4">'[2]PRO-08'!#REF!</definedName>
    <definedName name="ALTA" localSheetId="13">'[2]PRO-08'!#REF!</definedName>
    <definedName name="ALTA" localSheetId="14">'[2]PRO-08'!#REF!</definedName>
    <definedName name="ALTA" localSheetId="15">'[2]PRO-08'!#REF!</definedName>
    <definedName name="ALTA" localSheetId="16">'[2]PRO-08'!#REF!</definedName>
    <definedName name="ALTA" localSheetId="17">'[2]PRO-08'!#REF!</definedName>
    <definedName name="ALTA" localSheetId="18">'[2]PRO-08'!#REF!</definedName>
    <definedName name="ALTA" localSheetId="19">'[2]PRO-08'!#REF!</definedName>
    <definedName name="ALTA" localSheetId="20">'[2]PRO-08'!#REF!</definedName>
    <definedName name="ALTA" localSheetId="21">'[2]PRO-08'!#REF!</definedName>
    <definedName name="ALTA" localSheetId="22">'[2]PRO-08'!#REF!</definedName>
    <definedName name="ALTA" localSheetId="5">'[2]PRO-08'!#REF!</definedName>
    <definedName name="ALTA" localSheetId="23">'[2]PRO-08'!#REF!</definedName>
    <definedName name="ALTA" localSheetId="24">'[2]PRO-08'!#REF!</definedName>
    <definedName name="ALTA" localSheetId="25">'[2]PRO-08'!#REF!</definedName>
    <definedName name="ALTA" localSheetId="26">'[2]PRO-08'!#REF!</definedName>
    <definedName name="ALTA" localSheetId="27">'[2]PRO-08'!#REF!</definedName>
    <definedName name="ALTA" localSheetId="28">'[2]PRO-08'!#REF!</definedName>
    <definedName name="ALTA" localSheetId="29">'[2]PRO-08'!#REF!</definedName>
    <definedName name="ALTA" localSheetId="30">'[2]PRO-08'!#REF!</definedName>
    <definedName name="ALTA" localSheetId="31">'[2]PRO-08'!#REF!</definedName>
    <definedName name="ALTA" localSheetId="32">'[2]PRO-08'!#REF!</definedName>
    <definedName name="ALTA" localSheetId="6">'[2]PRO-08'!#REF!</definedName>
    <definedName name="ALTA" localSheetId="33">'[2]PRO-08'!#REF!</definedName>
    <definedName name="ALTA" localSheetId="34">'[2]PRO-08'!#REF!</definedName>
    <definedName name="ALTA" localSheetId="35">'[2]PRO-08'!#REF!</definedName>
    <definedName name="ALTA" localSheetId="36">'[2]PRO-08'!#REF!</definedName>
    <definedName name="ALTA" localSheetId="37">'[2]PRO-08'!#REF!</definedName>
    <definedName name="ALTA" localSheetId="38">'[2]PRO-08'!#REF!</definedName>
    <definedName name="ALTA" localSheetId="39">'[2]PRO-08'!#REF!</definedName>
    <definedName name="ALTA" localSheetId="40">'[2]PRO-08'!#REF!</definedName>
    <definedName name="ALTA" localSheetId="41">'[2]PRO-08'!#REF!</definedName>
    <definedName name="ALTA" localSheetId="42">'[2]PRO-08'!#REF!</definedName>
    <definedName name="ALTA" localSheetId="7">'[2]PRO-08'!#REF!</definedName>
    <definedName name="ALTA" localSheetId="43">'[2]PRO-08'!#REF!</definedName>
    <definedName name="ALTA" localSheetId="44">'[2]PRO-08'!#REF!</definedName>
    <definedName name="ALTA" localSheetId="45">'[2]PRO-08'!#REF!</definedName>
    <definedName name="ALTA" localSheetId="46">'[2]PRO-08'!#REF!</definedName>
    <definedName name="ALTA" localSheetId="47">'[2]PRO-08'!#REF!</definedName>
    <definedName name="ALTA" localSheetId="48">'[2]PRO-08'!#REF!</definedName>
    <definedName name="ALTA" localSheetId="49">'[2]PRO-08'!#REF!</definedName>
    <definedName name="ALTA" localSheetId="50">'[2]PRO-08'!#REF!</definedName>
    <definedName name="ALTA" localSheetId="51">'[2]PRO-08'!#REF!</definedName>
    <definedName name="ALTA" localSheetId="52">'[2]PRO-08'!#REF!</definedName>
    <definedName name="ALTA" localSheetId="8">'[2]PRO-08'!#REF!</definedName>
    <definedName name="ALTA" localSheetId="53">'[2]PRO-08'!#REF!</definedName>
    <definedName name="ALTA" localSheetId="54">'[2]PRO-08'!#REF!</definedName>
    <definedName name="ALTA" localSheetId="55">'[2]PRO-08'!#REF!</definedName>
    <definedName name="ALTA" localSheetId="56">'[2]PRO-08'!#REF!</definedName>
    <definedName name="ALTA" localSheetId="57">'[2]PRO-08'!#REF!</definedName>
    <definedName name="ALTA" localSheetId="58">'[2]PRO-08'!#REF!</definedName>
    <definedName name="ALTA" localSheetId="59">'[2]PRO-08'!#REF!</definedName>
    <definedName name="ALTA" localSheetId="60">'[2]PRO-08'!#REF!</definedName>
    <definedName name="ALTA" localSheetId="61">'[2]PRO-08'!#REF!</definedName>
    <definedName name="ALTA" localSheetId="62">'[2]PRO-08'!#REF!</definedName>
    <definedName name="ALTA" localSheetId="9">'[2]PRO-08'!#REF!</definedName>
    <definedName name="ALTA" localSheetId="63">'[2]PRO-08'!#REF!</definedName>
    <definedName name="ALTA" localSheetId="64">'[2]PRO-08'!#REF!</definedName>
    <definedName name="ALTA" localSheetId="65">'[2]PRO-08'!#REF!</definedName>
    <definedName name="ALTA" localSheetId="66">'[2]PRO-08'!#REF!</definedName>
    <definedName name="ALTA" localSheetId="67">'[2]PRO-08'!#REF!</definedName>
    <definedName name="ALTA" localSheetId="68">'[2]PRO-08'!#REF!</definedName>
    <definedName name="ALTA" localSheetId="69">'[2]PRO-08'!#REF!</definedName>
    <definedName name="ALTA" localSheetId="70">'[2]PRO-08'!#REF!</definedName>
    <definedName name="ALTA" localSheetId="71">'[2]PRO-08'!#REF!</definedName>
    <definedName name="ALTA" localSheetId="72">'[2]PRO-08'!#REF!</definedName>
    <definedName name="ALTA" localSheetId="10">'[2]PRO-08'!#REF!</definedName>
    <definedName name="ALTA" localSheetId="73">'[2]PRO-08'!#REF!</definedName>
    <definedName name="ALTA" localSheetId="74">'[2]PRO-08'!#REF!</definedName>
    <definedName name="ALTA" localSheetId="75">'[2]PRO-08'!#REF!</definedName>
    <definedName name="ALTA" localSheetId="76">'[2]PRO-08'!#REF!</definedName>
    <definedName name="ALTA" localSheetId="77">'[2]PRO-08'!#REF!</definedName>
    <definedName name="ALTA" localSheetId="78">'[2]PRO-08'!#REF!</definedName>
    <definedName name="ALTA" localSheetId="79">'[2]PRO-08'!#REF!</definedName>
    <definedName name="ALTA" localSheetId="80">'[2]PRO-08'!#REF!</definedName>
    <definedName name="ALTA" localSheetId="81">'[2]PRO-08'!#REF!</definedName>
    <definedName name="ALTA" localSheetId="11">'[2]PRO-08'!#REF!</definedName>
    <definedName name="ALTA" localSheetId="12">'[2]PRO-08'!#REF!</definedName>
    <definedName name="ALTA">'[2]PRO-08'!#REF!</definedName>
    <definedName name="amarela">#REF!</definedName>
    <definedName name="azul">#REF!</definedName>
    <definedName name="AZULSINAL">#REF!</definedName>
    <definedName name="bbb" localSheetId="4">#REF!</definedName>
    <definedName name="bbb" localSheetId="13">#REF!</definedName>
    <definedName name="bbb" localSheetId="14">#REF!</definedName>
    <definedName name="bbb" localSheetId="15">#REF!</definedName>
    <definedName name="bbb" localSheetId="16">#REF!</definedName>
    <definedName name="bbb" localSheetId="17">#REF!</definedName>
    <definedName name="bbb" localSheetId="18">#REF!</definedName>
    <definedName name="bbb" localSheetId="19">#REF!</definedName>
    <definedName name="bbb" localSheetId="20">#REF!</definedName>
    <definedName name="bbb" localSheetId="21">#REF!</definedName>
    <definedName name="bbb" localSheetId="22">#REF!</definedName>
    <definedName name="bbb" localSheetId="5">#REF!</definedName>
    <definedName name="bbb" localSheetId="23">#REF!</definedName>
    <definedName name="bbb" localSheetId="24">#REF!</definedName>
    <definedName name="bbb" localSheetId="25">#REF!</definedName>
    <definedName name="bbb" localSheetId="26">#REF!</definedName>
    <definedName name="bbb" localSheetId="27">#REF!</definedName>
    <definedName name="bbb" localSheetId="28">#REF!</definedName>
    <definedName name="bbb" localSheetId="29">#REF!</definedName>
    <definedName name="bbb" localSheetId="30">#REF!</definedName>
    <definedName name="bbb" localSheetId="31">#REF!</definedName>
    <definedName name="bbb" localSheetId="32">#REF!</definedName>
    <definedName name="bbb" localSheetId="6">#REF!</definedName>
    <definedName name="bbb" localSheetId="33">#REF!</definedName>
    <definedName name="bbb" localSheetId="34">#REF!</definedName>
    <definedName name="bbb" localSheetId="35">#REF!</definedName>
    <definedName name="bbb" localSheetId="36">#REF!</definedName>
    <definedName name="bbb" localSheetId="37">#REF!</definedName>
    <definedName name="bbb" localSheetId="38">#REF!</definedName>
    <definedName name="bbb" localSheetId="39">#REF!</definedName>
    <definedName name="bbb" localSheetId="40">#REF!</definedName>
    <definedName name="bbb" localSheetId="41">#REF!</definedName>
    <definedName name="bbb" localSheetId="42">#REF!</definedName>
    <definedName name="bbb" localSheetId="7">#REF!</definedName>
    <definedName name="bbb" localSheetId="43">#REF!</definedName>
    <definedName name="bbb" localSheetId="44">#REF!</definedName>
    <definedName name="bbb" localSheetId="45">#REF!</definedName>
    <definedName name="bbb" localSheetId="46">#REF!</definedName>
    <definedName name="bbb" localSheetId="47">#REF!</definedName>
    <definedName name="bbb" localSheetId="48">#REF!</definedName>
    <definedName name="bbb" localSheetId="49">#REF!</definedName>
    <definedName name="bbb" localSheetId="50">#REF!</definedName>
    <definedName name="bbb" localSheetId="51">#REF!</definedName>
    <definedName name="bbb" localSheetId="52">#REF!</definedName>
    <definedName name="bbb" localSheetId="8">#REF!</definedName>
    <definedName name="bbb" localSheetId="53">#REF!</definedName>
    <definedName name="bbb" localSheetId="54">#REF!</definedName>
    <definedName name="bbb" localSheetId="55">#REF!</definedName>
    <definedName name="bbb" localSheetId="56">#REF!</definedName>
    <definedName name="bbb" localSheetId="57">#REF!</definedName>
    <definedName name="bbb" localSheetId="58">#REF!</definedName>
    <definedName name="bbb" localSheetId="59">#REF!</definedName>
    <definedName name="bbb" localSheetId="60">#REF!</definedName>
    <definedName name="bbb" localSheetId="61">#REF!</definedName>
    <definedName name="bbb" localSheetId="62">#REF!</definedName>
    <definedName name="bbb" localSheetId="9">#REF!</definedName>
    <definedName name="bbb" localSheetId="63">#REF!</definedName>
    <definedName name="bbb" localSheetId="64">#REF!</definedName>
    <definedName name="bbb" localSheetId="65">#REF!</definedName>
    <definedName name="bbb" localSheetId="66">#REF!</definedName>
    <definedName name="bbb" localSheetId="67">#REF!</definedName>
    <definedName name="bbb" localSheetId="68">#REF!</definedName>
    <definedName name="bbb" localSheetId="69">#REF!</definedName>
    <definedName name="bbb" localSheetId="70">#REF!</definedName>
    <definedName name="bbb" localSheetId="71">#REF!</definedName>
    <definedName name="bbb" localSheetId="72">#REF!</definedName>
    <definedName name="bbb" localSheetId="10">#REF!</definedName>
    <definedName name="bbb" localSheetId="73">#REF!</definedName>
    <definedName name="bbb" localSheetId="74">#REF!</definedName>
    <definedName name="bbb" localSheetId="75">#REF!</definedName>
    <definedName name="bbb" localSheetId="76">#REF!</definedName>
    <definedName name="bbb" localSheetId="77">#REF!</definedName>
    <definedName name="bbb" localSheetId="78">#REF!</definedName>
    <definedName name="bbb" localSheetId="79">#REF!</definedName>
    <definedName name="bbb" localSheetId="80">#REF!</definedName>
    <definedName name="bbb" localSheetId="81">#REF!</definedName>
    <definedName name="bbb" localSheetId="11">#REF!</definedName>
    <definedName name="bbb" localSheetId="12">#REF!</definedName>
    <definedName name="bbb">#REF!</definedName>
    <definedName name="BDI" localSheetId="4">#REF!</definedName>
    <definedName name="BDI" localSheetId="13">#REF!</definedName>
    <definedName name="BDI" localSheetId="14">#REF!</definedName>
    <definedName name="BDI" localSheetId="15">#REF!</definedName>
    <definedName name="BDI" localSheetId="16">#REF!</definedName>
    <definedName name="BDI" localSheetId="17">#REF!</definedName>
    <definedName name="BDI" localSheetId="18">#REF!</definedName>
    <definedName name="BDI" localSheetId="19">#REF!</definedName>
    <definedName name="BDI" localSheetId="20">#REF!</definedName>
    <definedName name="BDI" localSheetId="21">#REF!</definedName>
    <definedName name="BDI" localSheetId="22">#REF!</definedName>
    <definedName name="BDI" localSheetId="5">#REF!</definedName>
    <definedName name="BDI" localSheetId="23">#REF!</definedName>
    <definedName name="BDI" localSheetId="24">#REF!</definedName>
    <definedName name="BDI" localSheetId="25">#REF!</definedName>
    <definedName name="BDI" localSheetId="26">#REF!</definedName>
    <definedName name="BDI" localSheetId="27">#REF!</definedName>
    <definedName name="BDI" localSheetId="28">#REF!</definedName>
    <definedName name="BDI" localSheetId="29">#REF!</definedName>
    <definedName name="BDI" localSheetId="30">#REF!</definedName>
    <definedName name="BDI" localSheetId="31">#REF!</definedName>
    <definedName name="BDI" localSheetId="32">#REF!</definedName>
    <definedName name="BDI" localSheetId="6">#REF!</definedName>
    <definedName name="BDI" localSheetId="33">#REF!</definedName>
    <definedName name="BDI" localSheetId="34">#REF!</definedName>
    <definedName name="BDI" localSheetId="35">#REF!</definedName>
    <definedName name="BDI" localSheetId="36">#REF!</definedName>
    <definedName name="BDI" localSheetId="37">#REF!</definedName>
    <definedName name="BDI" localSheetId="38">#REF!</definedName>
    <definedName name="BDI" localSheetId="39">#REF!</definedName>
    <definedName name="BDI" localSheetId="40">#REF!</definedName>
    <definedName name="BDI" localSheetId="41">#REF!</definedName>
    <definedName name="BDI" localSheetId="42">#REF!</definedName>
    <definedName name="BDI" localSheetId="7">#REF!</definedName>
    <definedName name="BDI" localSheetId="43">#REF!</definedName>
    <definedName name="BDI" localSheetId="44">#REF!</definedName>
    <definedName name="BDI" localSheetId="45">#REF!</definedName>
    <definedName name="BDI" localSheetId="46">#REF!</definedName>
    <definedName name="BDI" localSheetId="47">#REF!</definedName>
    <definedName name="BDI" localSheetId="48">#REF!</definedName>
    <definedName name="BDI" localSheetId="49">#REF!</definedName>
    <definedName name="BDI" localSheetId="50">#REF!</definedName>
    <definedName name="BDI" localSheetId="51">#REF!</definedName>
    <definedName name="BDI" localSheetId="52">#REF!</definedName>
    <definedName name="BDI" localSheetId="8">#REF!</definedName>
    <definedName name="BDI" localSheetId="53">#REF!</definedName>
    <definedName name="BDI" localSheetId="54">#REF!</definedName>
    <definedName name="BDI" localSheetId="55">#REF!</definedName>
    <definedName name="BDI" localSheetId="56">#REF!</definedName>
    <definedName name="BDI" localSheetId="57">#REF!</definedName>
    <definedName name="BDI" localSheetId="58">#REF!</definedName>
    <definedName name="BDI" localSheetId="59">#REF!</definedName>
    <definedName name="BDI" localSheetId="60">#REF!</definedName>
    <definedName name="BDI" localSheetId="61">#REF!</definedName>
    <definedName name="BDI" localSheetId="62">#REF!</definedName>
    <definedName name="BDI" localSheetId="9">#REF!</definedName>
    <definedName name="BDI" localSheetId="63">#REF!</definedName>
    <definedName name="BDI" localSheetId="64">#REF!</definedName>
    <definedName name="BDI" localSheetId="65">#REF!</definedName>
    <definedName name="BDI" localSheetId="66">#REF!</definedName>
    <definedName name="BDI" localSheetId="67">#REF!</definedName>
    <definedName name="BDI" localSheetId="68">#REF!</definedName>
    <definedName name="BDI" localSheetId="69">#REF!</definedName>
    <definedName name="BDI" localSheetId="70">#REF!</definedName>
    <definedName name="BDI" localSheetId="71">#REF!</definedName>
    <definedName name="BDI" localSheetId="72">#REF!</definedName>
    <definedName name="BDI" localSheetId="10">#REF!</definedName>
    <definedName name="BDI" localSheetId="73">#REF!</definedName>
    <definedName name="BDI" localSheetId="74">#REF!</definedName>
    <definedName name="BDI" localSheetId="75">#REF!</definedName>
    <definedName name="BDI" localSheetId="76">#REF!</definedName>
    <definedName name="BDI" localSheetId="77">#REF!</definedName>
    <definedName name="BDI" localSheetId="78">#REF!</definedName>
    <definedName name="BDI" localSheetId="79">#REF!</definedName>
    <definedName name="BDI" localSheetId="80">#REF!</definedName>
    <definedName name="BDI" localSheetId="81">#REF!</definedName>
    <definedName name="BDI" localSheetId="11">#REF!</definedName>
    <definedName name="BDI" localSheetId="12">#REF!</definedName>
    <definedName name="BDI">#REF!</definedName>
    <definedName name="BG">#REF!</definedName>
    <definedName name="BGU">#REF!</definedName>
    <definedName name="bz">[1]!bz</definedName>
    <definedName name="cant">#REF!</definedName>
    <definedName name="CANT2">#REF!</definedName>
    <definedName name="canteiro">#REF!</definedName>
    <definedName name="CBU">#REF!</definedName>
    <definedName name="CBUII">#REF!</definedName>
    <definedName name="CBUQB">#REF!</definedName>
    <definedName name="CBUQc">#REF!</definedName>
    <definedName name="comb">[3]Premissas!$E$13:$F$16</definedName>
    <definedName name="comb1">[3]Premissas!$E$17:$F$20</definedName>
    <definedName name="cont">#REF!</definedName>
    <definedName name="d">#REF!</definedName>
    <definedName name="Data_Final">#REF!</definedName>
    <definedName name="Data_Início">#REF!</definedName>
    <definedName name="_xlnm.Database">#REF!</definedName>
    <definedName name="DGA" localSheetId="4">'[2]PRO-08'!#REF!</definedName>
    <definedName name="DGA" localSheetId="13">'[2]PRO-08'!#REF!</definedName>
    <definedName name="DGA" localSheetId="14">'[2]PRO-08'!#REF!</definedName>
    <definedName name="DGA" localSheetId="15">'[2]PRO-08'!#REF!</definedName>
    <definedName name="DGA" localSheetId="16">'[2]PRO-08'!#REF!</definedName>
    <definedName name="DGA" localSheetId="17">'[2]PRO-08'!#REF!</definedName>
    <definedName name="DGA" localSheetId="18">'[2]PRO-08'!#REF!</definedName>
    <definedName name="DGA" localSheetId="19">'[2]PRO-08'!#REF!</definedName>
    <definedName name="DGA" localSheetId="20">'[2]PRO-08'!#REF!</definedName>
    <definedName name="DGA" localSheetId="21">'[2]PRO-08'!#REF!</definedName>
    <definedName name="DGA" localSheetId="22">'[2]PRO-08'!#REF!</definedName>
    <definedName name="DGA" localSheetId="5">'[2]PRO-08'!#REF!</definedName>
    <definedName name="DGA" localSheetId="23">'[2]PRO-08'!#REF!</definedName>
    <definedName name="DGA" localSheetId="24">'[2]PRO-08'!#REF!</definedName>
    <definedName name="DGA" localSheetId="25">'[2]PRO-08'!#REF!</definedName>
    <definedName name="DGA" localSheetId="26">'[2]PRO-08'!#REF!</definedName>
    <definedName name="DGA" localSheetId="27">'[2]PRO-08'!#REF!</definedName>
    <definedName name="DGA" localSheetId="28">'[2]PRO-08'!#REF!</definedName>
    <definedName name="DGA" localSheetId="29">'[2]PRO-08'!#REF!</definedName>
    <definedName name="DGA" localSheetId="30">'[2]PRO-08'!#REF!</definedName>
    <definedName name="DGA" localSheetId="31">'[2]PRO-08'!#REF!</definedName>
    <definedName name="DGA" localSheetId="32">'[2]PRO-08'!#REF!</definedName>
    <definedName name="DGA" localSheetId="6">'[2]PRO-08'!#REF!</definedName>
    <definedName name="DGA" localSheetId="33">'[2]PRO-08'!#REF!</definedName>
    <definedName name="DGA" localSheetId="34">'[2]PRO-08'!#REF!</definedName>
    <definedName name="DGA" localSheetId="35">'[2]PRO-08'!#REF!</definedName>
    <definedName name="DGA" localSheetId="36">'[2]PRO-08'!#REF!</definedName>
    <definedName name="DGA" localSheetId="37">'[2]PRO-08'!#REF!</definedName>
    <definedName name="DGA" localSheetId="38">'[2]PRO-08'!#REF!</definedName>
    <definedName name="DGA" localSheetId="39">'[2]PRO-08'!#REF!</definedName>
    <definedName name="DGA" localSheetId="40">'[2]PRO-08'!#REF!</definedName>
    <definedName name="DGA" localSheetId="41">'[2]PRO-08'!#REF!</definedName>
    <definedName name="DGA" localSheetId="42">'[2]PRO-08'!#REF!</definedName>
    <definedName name="DGA" localSheetId="7">'[2]PRO-08'!#REF!</definedName>
    <definedName name="DGA" localSheetId="43">'[2]PRO-08'!#REF!</definedName>
    <definedName name="DGA" localSheetId="44">'[2]PRO-08'!#REF!</definedName>
    <definedName name="DGA" localSheetId="45">'[2]PRO-08'!#REF!</definedName>
    <definedName name="DGA" localSheetId="46">'[2]PRO-08'!#REF!</definedName>
    <definedName name="DGA" localSheetId="47">'[2]PRO-08'!#REF!</definedName>
    <definedName name="DGA" localSheetId="48">'[2]PRO-08'!#REF!</definedName>
    <definedName name="DGA" localSheetId="49">'[2]PRO-08'!#REF!</definedName>
    <definedName name="DGA" localSheetId="50">'[2]PRO-08'!#REF!</definedName>
    <definedName name="DGA" localSheetId="51">'[2]PRO-08'!#REF!</definedName>
    <definedName name="DGA" localSheetId="52">'[2]PRO-08'!#REF!</definedName>
    <definedName name="DGA" localSheetId="8">'[2]PRO-08'!#REF!</definedName>
    <definedName name="DGA" localSheetId="53">'[2]PRO-08'!#REF!</definedName>
    <definedName name="DGA" localSheetId="54">'[2]PRO-08'!#REF!</definedName>
    <definedName name="DGA" localSheetId="55">'[2]PRO-08'!#REF!</definedName>
    <definedName name="DGA" localSheetId="56">'[2]PRO-08'!#REF!</definedName>
    <definedName name="DGA" localSheetId="57">'[2]PRO-08'!#REF!</definedName>
    <definedName name="DGA" localSheetId="58">'[2]PRO-08'!#REF!</definedName>
    <definedName name="DGA" localSheetId="59">'[2]PRO-08'!#REF!</definedName>
    <definedName name="DGA" localSheetId="60">'[2]PRO-08'!#REF!</definedName>
    <definedName name="DGA" localSheetId="61">'[2]PRO-08'!#REF!</definedName>
    <definedName name="DGA" localSheetId="62">'[2]PRO-08'!#REF!</definedName>
    <definedName name="DGA" localSheetId="9">'[2]PRO-08'!#REF!</definedName>
    <definedName name="DGA" localSheetId="63">'[2]PRO-08'!#REF!</definedName>
    <definedName name="DGA" localSheetId="64">'[2]PRO-08'!#REF!</definedName>
    <definedName name="DGA" localSheetId="65">'[2]PRO-08'!#REF!</definedName>
    <definedName name="DGA" localSheetId="66">'[2]PRO-08'!#REF!</definedName>
    <definedName name="DGA" localSheetId="67">'[2]PRO-08'!#REF!</definedName>
    <definedName name="DGA" localSheetId="68">'[2]PRO-08'!#REF!</definedName>
    <definedName name="DGA" localSheetId="69">'[2]PRO-08'!#REF!</definedName>
    <definedName name="DGA" localSheetId="70">'[2]PRO-08'!#REF!</definedName>
    <definedName name="DGA" localSheetId="71">'[2]PRO-08'!#REF!</definedName>
    <definedName name="DGA" localSheetId="72">'[2]PRO-08'!#REF!</definedName>
    <definedName name="DGA" localSheetId="10">'[2]PRO-08'!#REF!</definedName>
    <definedName name="DGA" localSheetId="73">'[2]PRO-08'!#REF!</definedName>
    <definedName name="DGA" localSheetId="74">'[2]PRO-08'!#REF!</definedName>
    <definedName name="DGA" localSheetId="75">'[2]PRO-08'!#REF!</definedName>
    <definedName name="DGA" localSheetId="76">'[2]PRO-08'!#REF!</definedName>
    <definedName name="DGA" localSheetId="77">'[2]PRO-08'!#REF!</definedName>
    <definedName name="DGA" localSheetId="78">'[2]PRO-08'!#REF!</definedName>
    <definedName name="DGA" localSheetId="79">'[2]PRO-08'!#REF!</definedName>
    <definedName name="DGA" localSheetId="80">'[2]PRO-08'!#REF!</definedName>
    <definedName name="DGA" localSheetId="81">'[2]PRO-08'!#REF!</definedName>
    <definedName name="DGA" localSheetId="11">'[2]PRO-08'!#REF!</definedName>
    <definedName name="DGA" localSheetId="12">'[2]PRO-08'!#REF!</definedName>
    <definedName name="DGA">'[2]PRO-08'!#REF!</definedName>
    <definedName name="disp">#REF!</definedName>
    <definedName name="DJ">#REF!</definedName>
    <definedName name="dren">#REF!</definedName>
    <definedName name="ECJ">#REF!</definedName>
    <definedName name="EJ">#REF!</definedName>
    <definedName name="EQUIP">[4]EQUIP!$B$7:$H$66</definedName>
    <definedName name="EXA" localSheetId="4">'[2]PRO-08'!#REF!</definedName>
    <definedName name="EXA" localSheetId="13">'[2]PRO-08'!#REF!</definedName>
    <definedName name="EXA" localSheetId="14">'[2]PRO-08'!#REF!</definedName>
    <definedName name="EXA" localSheetId="15">'[2]PRO-08'!#REF!</definedName>
    <definedName name="EXA" localSheetId="16">'[2]PRO-08'!#REF!</definedName>
    <definedName name="EXA" localSheetId="17">'[2]PRO-08'!#REF!</definedName>
    <definedName name="EXA" localSheetId="18">'[2]PRO-08'!#REF!</definedName>
    <definedName name="EXA" localSheetId="19">'[2]PRO-08'!#REF!</definedName>
    <definedName name="EXA" localSheetId="20">'[2]PRO-08'!#REF!</definedName>
    <definedName name="EXA" localSheetId="21">'[2]PRO-08'!#REF!</definedName>
    <definedName name="EXA" localSheetId="22">'[2]PRO-08'!#REF!</definedName>
    <definedName name="EXA" localSheetId="5">'[2]PRO-08'!#REF!</definedName>
    <definedName name="EXA" localSheetId="23">'[2]PRO-08'!#REF!</definedName>
    <definedName name="EXA" localSheetId="24">'[2]PRO-08'!#REF!</definedName>
    <definedName name="EXA" localSheetId="25">'[2]PRO-08'!#REF!</definedName>
    <definedName name="EXA" localSheetId="26">'[2]PRO-08'!#REF!</definedName>
    <definedName name="EXA" localSheetId="27">'[2]PRO-08'!#REF!</definedName>
    <definedName name="EXA" localSheetId="28">'[2]PRO-08'!#REF!</definedName>
    <definedName name="EXA" localSheetId="29">'[2]PRO-08'!#REF!</definedName>
    <definedName name="EXA" localSheetId="30">'[2]PRO-08'!#REF!</definedName>
    <definedName name="EXA" localSheetId="31">'[2]PRO-08'!#REF!</definedName>
    <definedName name="EXA" localSheetId="32">'[2]PRO-08'!#REF!</definedName>
    <definedName name="EXA" localSheetId="6">'[2]PRO-08'!#REF!</definedName>
    <definedName name="EXA" localSheetId="33">'[2]PRO-08'!#REF!</definedName>
    <definedName name="EXA" localSheetId="34">'[2]PRO-08'!#REF!</definedName>
    <definedName name="EXA" localSheetId="35">'[2]PRO-08'!#REF!</definedName>
    <definedName name="EXA" localSheetId="36">'[2]PRO-08'!#REF!</definedName>
    <definedName name="EXA" localSheetId="37">'[2]PRO-08'!#REF!</definedName>
    <definedName name="EXA" localSheetId="38">'[2]PRO-08'!#REF!</definedName>
    <definedName name="EXA" localSheetId="39">'[2]PRO-08'!#REF!</definedName>
    <definedName name="EXA" localSheetId="40">'[2]PRO-08'!#REF!</definedName>
    <definedName name="EXA" localSheetId="41">'[2]PRO-08'!#REF!</definedName>
    <definedName name="EXA" localSheetId="42">'[2]PRO-08'!#REF!</definedName>
    <definedName name="EXA" localSheetId="7">'[2]PRO-08'!#REF!</definedName>
    <definedName name="EXA" localSheetId="43">'[2]PRO-08'!#REF!</definedName>
    <definedName name="EXA" localSheetId="44">'[2]PRO-08'!#REF!</definedName>
    <definedName name="EXA" localSheetId="45">'[2]PRO-08'!#REF!</definedName>
    <definedName name="EXA" localSheetId="46">'[2]PRO-08'!#REF!</definedName>
    <definedName name="EXA" localSheetId="47">'[2]PRO-08'!#REF!</definedName>
    <definedName name="EXA" localSheetId="48">'[2]PRO-08'!#REF!</definedName>
    <definedName name="EXA" localSheetId="49">'[2]PRO-08'!#REF!</definedName>
    <definedName name="EXA" localSheetId="50">'[2]PRO-08'!#REF!</definedName>
    <definedName name="EXA" localSheetId="51">'[2]PRO-08'!#REF!</definedName>
    <definedName name="EXA" localSheetId="52">'[2]PRO-08'!#REF!</definedName>
    <definedName name="EXA" localSheetId="8">'[2]PRO-08'!#REF!</definedName>
    <definedName name="EXA" localSheetId="53">'[2]PRO-08'!#REF!</definedName>
    <definedName name="EXA" localSheetId="54">'[2]PRO-08'!#REF!</definedName>
    <definedName name="EXA" localSheetId="55">'[2]PRO-08'!#REF!</definedName>
    <definedName name="EXA" localSheetId="56">'[2]PRO-08'!#REF!</definedName>
    <definedName name="EXA" localSheetId="57">'[2]PRO-08'!#REF!</definedName>
    <definedName name="EXA" localSheetId="58">'[2]PRO-08'!#REF!</definedName>
    <definedName name="EXA" localSheetId="59">'[2]PRO-08'!#REF!</definedName>
    <definedName name="EXA" localSheetId="60">'[2]PRO-08'!#REF!</definedName>
    <definedName name="EXA" localSheetId="61">'[2]PRO-08'!#REF!</definedName>
    <definedName name="EXA" localSheetId="62">'[2]PRO-08'!#REF!</definedName>
    <definedName name="EXA" localSheetId="9">'[2]PRO-08'!#REF!</definedName>
    <definedName name="EXA" localSheetId="63">'[2]PRO-08'!#REF!</definedName>
    <definedName name="EXA" localSheetId="64">'[2]PRO-08'!#REF!</definedName>
    <definedName name="EXA" localSheetId="65">'[2]PRO-08'!#REF!</definedName>
    <definedName name="EXA" localSheetId="66">'[2]PRO-08'!#REF!</definedName>
    <definedName name="EXA" localSheetId="67">'[2]PRO-08'!#REF!</definedName>
    <definedName name="EXA" localSheetId="68">'[2]PRO-08'!#REF!</definedName>
    <definedName name="EXA" localSheetId="69">'[2]PRO-08'!#REF!</definedName>
    <definedName name="EXA" localSheetId="70">'[2]PRO-08'!#REF!</definedName>
    <definedName name="EXA" localSheetId="71">'[2]PRO-08'!#REF!</definedName>
    <definedName name="EXA" localSheetId="72">'[2]PRO-08'!#REF!</definedName>
    <definedName name="EXA" localSheetId="10">'[2]PRO-08'!#REF!</definedName>
    <definedName name="EXA" localSheetId="73">'[2]PRO-08'!#REF!</definedName>
    <definedName name="EXA" localSheetId="74">'[2]PRO-08'!#REF!</definedName>
    <definedName name="EXA" localSheetId="75">'[2]PRO-08'!#REF!</definedName>
    <definedName name="EXA" localSheetId="76">'[2]PRO-08'!#REF!</definedName>
    <definedName name="EXA" localSheetId="77">'[2]PRO-08'!#REF!</definedName>
    <definedName name="EXA" localSheetId="78">'[2]PRO-08'!#REF!</definedName>
    <definedName name="EXA" localSheetId="79">'[2]PRO-08'!#REF!</definedName>
    <definedName name="EXA" localSheetId="80">'[2]PRO-08'!#REF!</definedName>
    <definedName name="EXA" localSheetId="81">'[2]PRO-08'!#REF!</definedName>
    <definedName name="EXA" localSheetId="11">'[2]PRO-08'!#REF!</definedName>
    <definedName name="EXA" localSheetId="12">'[2]PRO-08'!#REF!</definedName>
    <definedName name="EXA">'[2]PRO-08'!#REF!</definedName>
    <definedName name="Extenso">[1]!Extenso</definedName>
    <definedName name="_xlnm.Extract" localSheetId="0">CADASTRO!$A$23</definedName>
    <definedName name="_xlnm.Extract" localSheetId="1">'TRABALHOS INICIAIS'!#REF!</definedName>
    <definedName name="fc1a" localSheetId="4">'[2]PRO-08'!#REF!</definedName>
    <definedName name="fc1a" localSheetId="13">'[2]PRO-08'!#REF!</definedName>
    <definedName name="fc1a" localSheetId="14">'[2]PRO-08'!#REF!</definedName>
    <definedName name="fc1a" localSheetId="15">'[2]PRO-08'!#REF!</definedName>
    <definedName name="fc1a" localSheetId="16">'[2]PRO-08'!#REF!</definedName>
    <definedName name="fc1a" localSheetId="17">'[2]PRO-08'!#REF!</definedName>
    <definedName name="fc1a" localSheetId="18">'[2]PRO-08'!#REF!</definedName>
    <definedName name="fc1a" localSheetId="19">'[2]PRO-08'!#REF!</definedName>
    <definedName name="fc1a" localSheetId="20">'[2]PRO-08'!#REF!</definedName>
    <definedName name="fc1a" localSheetId="21">'[2]PRO-08'!#REF!</definedName>
    <definedName name="fc1a" localSheetId="22">'[2]PRO-08'!#REF!</definedName>
    <definedName name="fc1a" localSheetId="5">'[2]PRO-08'!#REF!</definedName>
    <definedName name="fc1a" localSheetId="23">'[2]PRO-08'!#REF!</definedName>
    <definedName name="fc1a" localSheetId="24">'[2]PRO-08'!#REF!</definedName>
    <definedName name="fc1a" localSheetId="25">'[2]PRO-08'!#REF!</definedName>
    <definedName name="fc1a" localSheetId="26">'[2]PRO-08'!#REF!</definedName>
    <definedName name="fc1a" localSheetId="27">'[2]PRO-08'!#REF!</definedName>
    <definedName name="fc1a" localSheetId="28">'[2]PRO-08'!#REF!</definedName>
    <definedName name="fc1a" localSheetId="29">'[2]PRO-08'!#REF!</definedName>
    <definedName name="fc1a" localSheetId="30">'[2]PRO-08'!#REF!</definedName>
    <definedName name="fc1a" localSheetId="31">'[2]PRO-08'!#REF!</definedName>
    <definedName name="fc1a" localSheetId="32">'[2]PRO-08'!#REF!</definedName>
    <definedName name="fc1a" localSheetId="6">'[2]PRO-08'!#REF!</definedName>
    <definedName name="fc1a" localSheetId="33">'[2]PRO-08'!#REF!</definedName>
    <definedName name="fc1a" localSheetId="34">'[2]PRO-08'!#REF!</definedName>
    <definedName name="fc1a" localSheetId="35">'[2]PRO-08'!#REF!</definedName>
    <definedName name="fc1a" localSheetId="36">'[2]PRO-08'!#REF!</definedName>
    <definedName name="fc1a" localSheetId="37">'[2]PRO-08'!#REF!</definedName>
    <definedName name="fc1a" localSheetId="38">'[2]PRO-08'!#REF!</definedName>
    <definedName name="fc1a" localSheetId="39">'[2]PRO-08'!#REF!</definedName>
    <definedName name="fc1a" localSheetId="40">'[2]PRO-08'!#REF!</definedName>
    <definedName name="fc1a" localSheetId="41">'[2]PRO-08'!#REF!</definedName>
    <definedName name="fc1a" localSheetId="42">'[2]PRO-08'!#REF!</definedName>
    <definedName name="fc1a" localSheetId="7">'[2]PRO-08'!#REF!</definedName>
    <definedName name="fc1a" localSheetId="43">'[2]PRO-08'!#REF!</definedName>
    <definedName name="fc1a" localSheetId="44">'[2]PRO-08'!#REF!</definedName>
    <definedName name="fc1a" localSheetId="45">'[2]PRO-08'!#REF!</definedName>
    <definedName name="fc1a" localSheetId="46">'[2]PRO-08'!#REF!</definedName>
    <definedName name="fc1a" localSheetId="47">'[2]PRO-08'!#REF!</definedName>
    <definedName name="fc1a" localSheetId="48">'[2]PRO-08'!#REF!</definedName>
    <definedName name="fc1a" localSheetId="49">'[2]PRO-08'!#REF!</definedName>
    <definedName name="fc1a" localSheetId="50">'[2]PRO-08'!#REF!</definedName>
    <definedName name="fc1a" localSheetId="51">'[2]PRO-08'!#REF!</definedName>
    <definedName name="fc1a" localSheetId="52">'[2]PRO-08'!#REF!</definedName>
    <definedName name="fc1a" localSheetId="8">'[2]PRO-08'!#REF!</definedName>
    <definedName name="fc1a" localSheetId="53">'[2]PRO-08'!#REF!</definedName>
    <definedName name="fc1a" localSheetId="54">'[2]PRO-08'!#REF!</definedName>
    <definedName name="fc1a" localSheetId="55">'[2]PRO-08'!#REF!</definedName>
    <definedName name="fc1a" localSheetId="56">'[2]PRO-08'!#REF!</definedName>
    <definedName name="fc1a" localSheetId="57">'[2]PRO-08'!#REF!</definedName>
    <definedName name="fc1a" localSheetId="58">'[2]PRO-08'!#REF!</definedName>
    <definedName name="fc1a" localSheetId="59">'[2]PRO-08'!#REF!</definedName>
    <definedName name="fc1a" localSheetId="60">'[2]PRO-08'!#REF!</definedName>
    <definedName name="fc1a" localSheetId="61">'[2]PRO-08'!#REF!</definedName>
    <definedName name="fc1a" localSheetId="62">'[2]PRO-08'!#REF!</definedName>
    <definedName name="fc1a" localSheetId="9">'[2]PRO-08'!#REF!</definedName>
    <definedName name="fc1a" localSheetId="63">'[2]PRO-08'!#REF!</definedName>
    <definedName name="fc1a" localSheetId="64">'[2]PRO-08'!#REF!</definedName>
    <definedName name="fc1a" localSheetId="65">'[2]PRO-08'!#REF!</definedName>
    <definedName name="fc1a" localSheetId="66">'[2]PRO-08'!#REF!</definedName>
    <definedName name="fc1a" localSheetId="67">'[2]PRO-08'!#REF!</definedName>
    <definedName name="fc1a" localSheetId="68">'[2]PRO-08'!#REF!</definedName>
    <definedName name="fc1a" localSheetId="69">'[2]PRO-08'!#REF!</definedName>
    <definedName name="fc1a" localSheetId="70">'[2]PRO-08'!#REF!</definedName>
    <definedName name="fc1a" localSheetId="71">'[2]PRO-08'!#REF!</definedName>
    <definedName name="fc1a" localSheetId="72">'[2]PRO-08'!#REF!</definedName>
    <definedName name="fc1a" localSheetId="10">'[2]PRO-08'!#REF!</definedName>
    <definedName name="fc1a" localSheetId="73">'[2]PRO-08'!#REF!</definedName>
    <definedName name="fc1a" localSheetId="74">'[2]PRO-08'!#REF!</definedName>
    <definedName name="fc1a" localSheetId="75">'[2]PRO-08'!#REF!</definedName>
    <definedName name="fc1a" localSheetId="76">'[2]PRO-08'!#REF!</definedName>
    <definedName name="fc1a" localSheetId="77">'[2]PRO-08'!#REF!</definedName>
    <definedName name="fc1a" localSheetId="78">'[2]PRO-08'!#REF!</definedName>
    <definedName name="fc1a" localSheetId="79">'[2]PRO-08'!#REF!</definedName>
    <definedName name="fc1a" localSheetId="80">'[2]PRO-08'!#REF!</definedName>
    <definedName name="fc1a" localSheetId="81">'[2]PRO-08'!#REF!</definedName>
    <definedName name="fc1a" localSheetId="11">'[2]PRO-08'!#REF!</definedName>
    <definedName name="fc1a" localSheetId="12">'[2]PRO-08'!#REF!</definedName>
    <definedName name="fc1a">'[2]PRO-08'!#REF!</definedName>
    <definedName name="FC2A" localSheetId="4">'[2]PRO-08'!#REF!</definedName>
    <definedName name="FC2A" localSheetId="13">'[2]PRO-08'!#REF!</definedName>
    <definedName name="FC2A" localSheetId="14">'[2]PRO-08'!#REF!</definedName>
    <definedName name="FC2A" localSheetId="15">'[2]PRO-08'!#REF!</definedName>
    <definedName name="FC2A" localSheetId="16">'[2]PRO-08'!#REF!</definedName>
    <definedName name="FC2A" localSheetId="17">'[2]PRO-08'!#REF!</definedName>
    <definedName name="FC2A" localSheetId="18">'[2]PRO-08'!#REF!</definedName>
    <definedName name="FC2A" localSheetId="19">'[2]PRO-08'!#REF!</definedName>
    <definedName name="FC2A" localSheetId="20">'[2]PRO-08'!#REF!</definedName>
    <definedName name="FC2A" localSheetId="21">'[2]PRO-08'!#REF!</definedName>
    <definedName name="FC2A" localSheetId="22">'[2]PRO-08'!#REF!</definedName>
    <definedName name="FC2A" localSheetId="5">'[2]PRO-08'!#REF!</definedName>
    <definedName name="FC2A" localSheetId="23">'[2]PRO-08'!#REF!</definedName>
    <definedName name="FC2A" localSheetId="24">'[2]PRO-08'!#REF!</definedName>
    <definedName name="FC2A" localSheetId="25">'[2]PRO-08'!#REF!</definedName>
    <definedName name="FC2A" localSheetId="26">'[2]PRO-08'!#REF!</definedName>
    <definedName name="FC2A" localSheetId="27">'[2]PRO-08'!#REF!</definedName>
    <definedName name="FC2A" localSheetId="28">'[2]PRO-08'!#REF!</definedName>
    <definedName name="FC2A" localSheetId="29">'[2]PRO-08'!#REF!</definedName>
    <definedName name="FC2A" localSheetId="30">'[2]PRO-08'!#REF!</definedName>
    <definedName name="FC2A" localSheetId="31">'[2]PRO-08'!#REF!</definedName>
    <definedName name="FC2A" localSheetId="32">'[2]PRO-08'!#REF!</definedName>
    <definedName name="FC2A" localSheetId="6">'[2]PRO-08'!#REF!</definedName>
    <definedName name="FC2A" localSheetId="33">'[2]PRO-08'!#REF!</definedName>
    <definedName name="FC2A" localSheetId="34">'[2]PRO-08'!#REF!</definedName>
    <definedName name="FC2A" localSheetId="35">'[2]PRO-08'!#REF!</definedName>
    <definedName name="FC2A" localSheetId="36">'[2]PRO-08'!#REF!</definedName>
    <definedName name="FC2A" localSheetId="37">'[2]PRO-08'!#REF!</definedName>
    <definedName name="FC2A" localSheetId="38">'[2]PRO-08'!#REF!</definedName>
    <definedName name="FC2A" localSheetId="39">'[2]PRO-08'!#REF!</definedName>
    <definedName name="FC2A" localSheetId="40">'[2]PRO-08'!#REF!</definedName>
    <definedName name="FC2A" localSheetId="41">'[2]PRO-08'!#REF!</definedName>
    <definedName name="FC2A" localSheetId="42">'[2]PRO-08'!#REF!</definedName>
    <definedName name="FC2A" localSheetId="7">'[2]PRO-08'!#REF!</definedName>
    <definedName name="FC2A" localSheetId="43">'[2]PRO-08'!#REF!</definedName>
    <definedName name="FC2A" localSheetId="44">'[2]PRO-08'!#REF!</definedName>
    <definedName name="FC2A" localSheetId="45">'[2]PRO-08'!#REF!</definedName>
    <definedName name="FC2A" localSheetId="46">'[2]PRO-08'!#REF!</definedName>
    <definedName name="FC2A" localSheetId="47">'[2]PRO-08'!#REF!</definedName>
    <definedName name="FC2A" localSheetId="48">'[2]PRO-08'!#REF!</definedName>
    <definedName name="FC2A" localSheetId="49">'[2]PRO-08'!#REF!</definedName>
    <definedName name="FC2A" localSheetId="50">'[2]PRO-08'!#REF!</definedName>
    <definedName name="FC2A" localSheetId="51">'[2]PRO-08'!#REF!</definedName>
    <definedName name="FC2A" localSheetId="52">'[2]PRO-08'!#REF!</definedName>
    <definedName name="FC2A" localSheetId="8">'[2]PRO-08'!#REF!</definedName>
    <definedName name="FC2A" localSheetId="53">'[2]PRO-08'!#REF!</definedName>
    <definedName name="FC2A" localSheetId="54">'[2]PRO-08'!#REF!</definedName>
    <definedName name="FC2A" localSheetId="55">'[2]PRO-08'!#REF!</definedName>
    <definedName name="FC2A" localSheetId="56">'[2]PRO-08'!#REF!</definedName>
    <definedName name="FC2A" localSheetId="57">'[2]PRO-08'!#REF!</definedName>
    <definedName name="FC2A" localSheetId="58">'[2]PRO-08'!#REF!</definedName>
    <definedName name="FC2A" localSheetId="59">'[2]PRO-08'!#REF!</definedName>
    <definedName name="FC2A" localSheetId="60">'[2]PRO-08'!#REF!</definedName>
    <definedName name="FC2A" localSheetId="61">'[2]PRO-08'!#REF!</definedName>
    <definedName name="FC2A" localSheetId="62">'[2]PRO-08'!#REF!</definedName>
    <definedName name="FC2A" localSheetId="9">'[2]PRO-08'!#REF!</definedName>
    <definedName name="FC2A" localSheetId="63">'[2]PRO-08'!#REF!</definedName>
    <definedName name="FC2A" localSheetId="64">'[2]PRO-08'!#REF!</definedName>
    <definedName name="FC2A" localSheetId="65">'[2]PRO-08'!#REF!</definedName>
    <definedName name="FC2A" localSheetId="66">'[2]PRO-08'!#REF!</definedName>
    <definedName name="FC2A" localSheetId="67">'[2]PRO-08'!#REF!</definedName>
    <definedName name="FC2A" localSheetId="68">'[2]PRO-08'!#REF!</definedName>
    <definedName name="FC2A" localSheetId="69">'[2]PRO-08'!#REF!</definedName>
    <definedName name="FC2A" localSheetId="70">'[2]PRO-08'!#REF!</definedName>
    <definedName name="FC2A" localSheetId="71">'[2]PRO-08'!#REF!</definedName>
    <definedName name="FC2A" localSheetId="72">'[2]PRO-08'!#REF!</definedName>
    <definedName name="FC2A" localSheetId="10">'[2]PRO-08'!#REF!</definedName>
    <definedName name="FC2A" localSheetId="73">'[2]PRO-08'!#REF!</definedName>
    <definedName name="FC2A" localSheetId="74">'[2]PRO-08'!#REF!</definedName>
    <definedName name="FC2A" localSheetId="75">'[2]PRO-08'!#REF!</definedName>
    <definedName name="FC2A" localSheetId="76">'[2]PRO-08'!#REF!</definedName>
    <definedName name="FC2A" localSheetId="77">'[2]PRO-08'!#REF!</definedName>
    <definedName name="FC2A" localSheetId="78">'[2]PRO-08'!#REF!</definedName>
    <definedName name="FC2A" localSheetId="79">'[2]PRO-08'!#REF!</definedName>
    <definedName name="FC2A" localSheetId="80">'[2]PRO-08'!#REF!</definedName>
    <definedName name="FC2A" localSheetId="81">'[2]PRO-08'!#REF!</definedName>
    <definedName name="FC2A" localSheetId="11">'[2]PRO-08'!#REF!</definedName>
    <definedName name="FC2A" localSheetId="12">'[2]PRO-08'!#REF!</definedName>
    <definedName name="FC2A">'[2]PRO-08'!#REF!</definedName>
    <definedName name="FC3A" localSheetId="4">'[2]PRO-08'!#REF!</definedName>
    <definedName name="FC3A" localSheetId="13">'[2]PRO-08'!#REF!</definedName>
    <definedName name="FC3A" localSheetId="14">'[2]PRO-08'!#REF!</definedName>
    <definedName name="FC3A" localSheetId="15">'[2]PRO-08'!#REF!</definedName>
    <definedName name="FC3A" localSheetId="16">'[2]PRO-08'!#REF!</definedName>
    <definedName name="FC3A" localSheetId="17">'[2]PRO-08'!#REF!</definedName>
    <definedName name="FC3A" localSheetId="18">'[2]PRO-08'!#REF!</definedName>
    <definedName name="FC3A" localSheetId="19">'[2]PRO-08'!#REF!</definedName>
    <definedName name="FC3A" localSheetId="20">'[2]PRO-08'!#REF!</definedName>
    <definedName name="FC3A" localSheetId="21">'[2]PRO-08'!#REF!</definedName>
    <definedName name="FC3A" localSheetId="22">'[2]PRO-08'!#REF!</definedName>
    <definedName name="FC3A" localSheetId="5">'[2]PRO-08'!#REF!</definedName>
    <definedName name="FC3A" localSheetId="23">'[2]PRO-08'!#REF!</definedName>
    <definedName name="FC3A" localSheetId="24">'[2]PRO-08'!#REF!</definedName>
    <definedName name="FC3A" localSheetId="25">'[2]PRO-08'!#REF!</definedName>
    <definedName name="FC3A" localSheetId="26">'[2]PRO-08'!#REF!</definedName>
    <definedName name="FC3A" localSheetId="27">'[2]PRO-08'!#REF!</definedName>
    <definedName name="FC3A" localSheetId="28">'[2]PRO-08'!#REF!</definedName>
    <definedName name="FC3A" localSheetId="29">'[2]PRO-08'!#REF!</definedName>
    <definedName name="FC3A" localSheetId="30">'[2]PRO-08'!#REF!</definedName>
    <definedName name="FC3A" localSheetId="31">'[2]PRO-08'!#REF!</definedName>
    <definedName name="FC3A" localSheetId="32">'[2]PRO-08'!#REF!</definedName>
    <definedName name="FC3A" localSheetId="6">'[2]PRO-08'!#REF!</definedName>
    <definedName name="FC3A" localSheetId="33">'[2]PRO-08'!#REF!</definedName>
    <definedName name="FC3A" localSheetId="34">'[2]PRO-08'!#REF!</definedName>
    <definedName name="FC3A" localSheetId="35">'[2]PRO-08'!#REF!</definedName>
    <definedName name="FC3A" localSheetId="36">'[2]PRO-08'!#REF!</definedName>
    <definedName name="FC3A" localSheetId="37">'[2]PRO-08'!#REF!</definedName>
    <definedName name="FC3A" localSheetId="38">'[2]PRO-08'!#REF!</definedName>
    <definedName name="FC3A" localSheetId="39">'[2]PRO-08'!#REF!</definedName>
    <definedName name="FC3A" localSheetId="40">'[2]PRO-08'!#REF!</definedName>
    <definedName name="FC3A" localSheetId="41">'[2]PRO-08'!#REF!</definedName>
    <definedName name="FC3A" localSheetId="42">'[2]PRO-08'!#REF!</definedName>
    <definedName name="FC3A" localSheetId="7">'[2]PRO-08'!#REF!</definedName>
    <definedName name="FC3A" localSheetId="43">'[2]PRO-08'!#REF!</definedName>
    <definedName name="FC3A" localSheetId="44">'[2]PRO-08'!#REF!</definedName>
    <definedName name="FC3A" localSheetId="45">'[2]PRO-08'!#REF!</definedName>
    <definedName name="FC3A" localSheetId="46">'[2]PRO-08'!#REF!</definedName>
    <definedName name="FC3A" localSheetId="47">'[2]PRO-08'!#REF!</definedName>
    <definedName name="FC3A" localSheetId="48">'[2]PRO-08'!#REF!</definedName>
    <definedName name="FC3A" localSheetId="49">'[2]PRO-08'!#REF!</definedName>
    <definedName name="FC3A" localSheetId="50">'[2]PRO-08'!#REF!</definedName>
    <definedName name="FC3A" localSheetId="51">'[2]PRO-08'!#REF!</definedName>
    <definedName name="FC3A" localSheetId="52">'[2]PRO-08'!#REF!</definedName>
    <definedName name="FC3A" localSheetId="8">'[2]PRO-08'!#REF!</definedName>
    <definedName name="FC3A" localSheetId="53">'[2]PRO-08'!#REF!</definedName>
    <definedName name="FC3A" localSheetId="54">'[2]PRO-08'!#REF!</definedName>
    <definedName name="FC3A" localSheetId="55">'[2]PRO-08'!#REF!</definedName>
    <definedName name="FC3A" localSheetId="56">'[2]PRO-08'!#REF!</definedName>
    <definedName name="FC3A" localSheetId="57">'[2]PRO-08'!#REF!</definedName>
    <definedName name="FC3A" localSheetId="58">'[2]PRO-08'!#REF!</definedName>
    <definedName name="FC3A" localSheetId="59">'[2]PRO-08'!#REF!</definedName>
    <definedName name="FC3A" localSheetId="60">'[2]PRO-08'!#REF!</definedName>
    <definedName name="FC3A" localSheetId="61">'[2]PRO-08'!#REF!</definedName>
    <definedName name="FC3A" localSheetId="62">'[2]PRO-08'!#REF!</definedName>
    <definedName name="FC3A" localSheetId="9">'[2]PRO-08'!#REF!</definedName>
    <definedName name="FC3A" localSheetId="63">'[2]PRO-08'!#REF!</definedName>
    <definedName name="FC3A" localSheetId="64">'[2]PRO-08'!#REF!</definedName>
    <definedName name="FC3A" localSheetId="65">'[2]PRO-08'!#REF!</definedName>
    <definedName name="FC3A" localSheetId="66">'[2]PRO-08'!#REF!</definedName>
    <definedName name="FC3A" localSheetId="67">'[2]PRO-08'!#REF!</definedName>
    <definedName name="FC3A" localSheetId="68">'[2]PRO-08'!#REF!</definedName>
    <definedName name="FC3A" localSheetId="69">'[2]PRO-08'!#REF!</definedName>
    <definedName name="FC3A" localSheetId="70">'[2]PRO-08'!#REF!</definedName>
    <definedName name="FC3A" localSheetId="71">'[2]PRO-08'!#REF!</definedName>
    <definedName name="FC3A" localSheetId="72">'[2]PRO-08'!#REF!</definedName>
    <definedName name="FC3A" localSheetId="10">'[2]PRO-08'!#REF!</definedName>
    <definedName name="FC3A" localSheetId="73">'[2]PRO-08'!#REF!</definedName>
    <definedName name="FC3A" localSheetId="74">'[2]PRO-08'!#REF!</definedName>
    <definedName name="FC3A" localSheetId="75">'[2]PRO-08'!#REF!</definedName>
    <definedName name="FC3A" localSheetId="76">'[2]PRO-08'!#REF!</definedName>
    <definedName name="FC3A" localSheetId="77">'[2]PRO-08'!#REF!</definedName>
    <definedName name="FC3A" localSheetId="78">'[2]PRO-08'!#REF!</definedName>
    <definedName name="FC3A" localSheetId="79">'[2]PRO-08'!#REF!</definedName>
    <definedName name="FC3A" localSheetId="80">'[2]PRO-08'!#REF!</definedName>
    <definedName name="FC3A" localSheetId="81">'[2]PRO-08'!#REF!</definedName>
    <definedName name="FC3A" localSheetId="11">'[2]PRO-08'!#REF!</definedName>
    <definedName name="FC3A" localSheetId="12">'[2]PRO-08'!#REF!</definedName>
    <definedName name="FC3A">'[2]PRO-08'!#REF!</definedName>
    <definedName name="hi" localSheetId="4">#REF!</definedName>
    <definedName name="hi" localSheetId="13">#REF!</definedName>
    <definedName name="hi" localSheetId="14">#REF!</definedName>
    <definedName name="hi" localSheetId="15">#REF!</definedName>
    <definedName name="hi" localSheetId="16">#REF!</definedName>
    <definedName name="hi" localSheetId="17">#REF!</definedName>
    <definedName name="hi" localSheetId="18">#REF!</definedName>
    <definedName name="hi" localSheetId="19">#REF!</definedName>
    <definedName name="hi" localSheetId="20">#REF!</definedName>
    <definedName name="hi" localSheetId="21">#REF!</definedName>
    <definedName name="hi" localSheetId="22">#REF!</definedName>
    <definedName name="hi" localSheetId="5">#REF!</definedName>
    <definedName name="hi" localSheetId="23">#REF!</definedName>
    <definedName name="hi" localSheetId="24">#REF!</definedName>
    <definedName name="hi" localSheetId="25">#REF!</definedName>
    <definedName name="hi" localSheetId="26">#REF!</definedName>
    <definedName name="hi" localSheetId="27">#REF!</definedName>
    <definedName name="hi" localSheetId="28">#REF!</definedName>
    <definedName name="hi" localSheetId="29">#REF!</definedName>
    <definedName name="hi" localSheetId="30">#REF!</definedName>
    <definedName name="hi" localSheetId="31">#REF!</definedName>
    <definedName name="hi" localSheetId="32">#REF!</definedName>
    <definedName name="hi" localSheetId="6">#REF!</definedName>
    <definedName name="hi" localSheetId="33">#REF!</definedName>
    <definedName name="hi" localSheetId="34">#REF!</definedName>
    <definedName name="hi" localSheetId="35">#REF!</definedName>
    <definedName name="hi" localSheetId="36">#REF!</definedName>
    <definedName name="hi" localSheetId="37">#REF!</definedName>
    <definedName name="hi" localSheetId="38">#REF!</definedName>
    <definedName name="hi" localSheetId="39">#REF!</definedName>
    <definedName name="hi" localSheetId="40">#REF!</definedName>
    <definedName name="hi" localSheetId="41">#REF!</definedName>
    <definedName name="hi" localSheetId="42">#REF!</definedName>
    <definedName name="hi" localSheetId="7">#REF!</definedName>
    <definedName name="hi" localSheetId="43">#REF!</definedName>
    <definedName name="hi" localSheetId="44">#REF!</definedName>
    <definedName name="hi" localSheetId="45">#REF!</definedName>
    <definedName name="hi" localSheetId="46">#REF!</definedName>
    <definedName name="hi" localSheetId="47">#REF!</definedName>
    <definedName name="hi" localSheetId="48">#REF!</definedName>
    <definedName name="hi" localSheetId="49">#REF!</definedName>
    <definedName name="hi" localSheetId="50">#REF!</definedName>
    <definedName name="hi" localSheetId="51">#REF!</definedName>
    <definedName name="hi" localSheetId="52">#REF!</definedName>
    <definedName name="hi" localSheetId="8">#REF!</definedName>
    <definedName name="hi" localSheetId="53">#REF!</definedName>
    <definedName name="hi" localSheetId="54">#REF!</definedName>
    <definedName name="hi" localSheetId="55">#REF!</definedName>
    <definedName name="hi" localSheetId="56">#REF!</definedName>
    <definedName name="hi" localSheetId="57">#REF!</definedName>
    <definedName name="hi" localSheetId="58">#REF!</definedName>
    <definedName name="hi" localSheetId="59">#REF!</definedName>
    <definedName name="hi" localSheetId="60">#REF!</definedName>
    <definedName name="hi" localSheetId="61">#REF!</definedName>
    <definedName name="hi" localSheetId="62">#REF!</definedName>
    <definedName name="hi" localSheetId="9">#REF!</definedName>
    <definedName name="hi" localSheetId="63">#REF!</definedName>
    <definedName name="hi" localSheetId="64">#REF!</definedName>
    <definedName name="hi" localSheetId="65">#REF!</definedName>
    <definedName name="hi" localSheetId="66">#REF!</definedName>
    <definedName name="hi" localSheetId="67">#REF!</definedName>
    <definedName name="hi" localSheetId="68">#REF!</definedName>
    <definedName name="hi" localSheetId="69">#REF!</definedName>
    <definedName name="hi" localSheetId="70">#REF!</definedName>
    <definedName name="hi" localSheetId="71">#REF!</definedName>
    <definedName name="hi" localSheetId="72">#REF!</definedName>
    <definedName name="hi" localSheetId="10">#REF!</definedName>
    <definedName name="hi" localSheetId="73">#REF!</definedName>
    <definedName name="hi" localSheetId="74">#REF!</definedName>
    <definedName name="hi" localSheetId="75">#REF!</definedName>
    <definedName name="hi" localSheetId="76">#REF!</definedName>
    <definedName name="hi" localSheetId="77">#REF!</definedName>
    <definedName name="hi" localSheetId="78">#REF!</definedName>
    <definedName name="hi" localSheetId="79">#REF!</definedName>
    <definedName name="hi" localSheetId="80">#REF!</definedName>
    <definedName name="hi" localSheetId="81">#REF!</definedName>
    <definedName name="hi" localSheetId="11">#REF!</definedName>
    <definedName name="hi" localSheetId="12">#REF!</definedName>
    <definedName name="hi">#REF!</definedName>
    <definedName name="IM">#REF!</definedName>
    <definedName name="LILASDRENA">#REF!</definedName>
    <definedName name="MAT">[4]MAT!$B$4:$G$66</definedName>
    <definedName name="MAT_BET">[4]MAT_BET!$B$4:$F$20</definedName>
    <definedName name="Medição">#REF!</definedName>
    <definedName name="MO">[4]M.O.!$B$5:$G$13</definedName>
    <definedName name="módulo1.Extenso">[1]!módulo1.Extenso</definedName>
    <definedName name="NTEI" localSheetId="4">'[2]PRO-08'!#REF!</definedName>
    <definedName name="NTEI" localSheetId="13">'[2]PRO-08'!#REF!</definedName>
    <definedName name="NTEI" localSheetId="14">'[2]PRO-08'!#REF!</definedName>
    <definedName name="NTEI" localSheetId="15">'[2]PRO-08'!#REF!</definedName>
    <definedName name="NTEI" localSheetId="16">'[2]PRO-08'!#REF!</definedName>
    <definedName name="NTEI" localSheetId="17">'[2]PRO-08'!#REF!</definedName>
    <definedName name="NTEI" localSheetId="18">'[2]PRO-08'!#REF!</definedName>
    <definedName name="NTEI" localSheetId="19">'[2]PRO-08'!#REF!</definedName>
    <definedName name="NTEI" localSheetId="20">'[2]PRO-08'!#REF!</definedName>
    <definedName name="NTEI" localSheetId="21">'[2]PRO-08'!#REF!</definedName>
    <definedName name="NTEI" localSheetId="22">'[2]PRO-08'!#REF!</definedName>
    <definedName name="NTEI" localSheetId="5">'[2]PRO-08'!#REF!</definedName>
    <definedName name="NTEI" localSheetId="23">'[2]PRO-08'!#REF!</definedName>
    <definedName name="NTEI" localSheetId="24">'[2]PRO-08'!#REF!</definedName>
    <definedName name="NTEI" localSheetId="25">'[2]PRO-08'!#REF!</definedName>
    <definedName name="NTEI" localSheetId="26">'[2]PRO-08'!#REF!</definedName>
    <definedName name="NTEI" localSheetId="27">'[2]PRO-08'!#REF!</definedName>
    <definedName name="NTEI" localSheetId="28">'[2]PRO-08'!#REF!</definedName>
    <definedName name="NTEI" localSheetId="29">'[2]PRO-08'!#REF!</definedName>
    <definedName name="NTEI" localSheetId="30">'[2]PRO-08'!#REF!</definedName>
    <definedName name="NTEI" localSheetId="31">'[2]PRO-08'!#REF!</definedName>
    <definedName name="NTEI" localSheetId="32">'[2]PRO-08'!#REF!</definedName>
    <definedName name="NTEI" localSheetId="6">'[2]PRO-08'!#REF!</definedName>
    <definedName name="NTEI" localSheetId="33">'[2]PRO-08'!#REF!</definedName>
    <definedName name="NTEI" localSheetId="34">'[2]PRO-08'!#REF!</definedName>
    <definedName name="NTEI" localSheetId="35">'[2]PRO-08'!#REF!</definedName>
    <definedName name="NTEI" localSheetId="36">'[2]PRO-08'!#REF!</definedName>
    <definedName name="NTEI" localSheetId="37">'[2]PRO-08'!#REF!</definedName>
    <definedName name="NTEI" localSheetId="38">'[2]PRO-08'!#REF!</definedName>
    <definedName name="NTEI" localSheetId="39">'[2]PRO-08'!#REF!</definedName>
    <definedName name="NTEI" localSheetId="40">'[2]PRO-08'!#REF!</definedName>
    <definedName name="NTEI" localSheetId="41">'[2]PRO-08'!#REF!</definedName>
    <definedName name="NTEI" localSheetId="42">'[2]PRO-08'!#REF!</definedName>
    <definedName name="NTEI" localSheetId="7">'[2]PRO-08'!#REF!</definedName>
    <definedName name="NTEI" localSheetId="43">'[2]PRO-08'!#REF!</definedName>
    <definedName name="NTEI" localSheetId="44">'[2]PRO-08'!#REF!</definedName>
    <definedName name="NTEI" localSheetId="45">'[2]PRO-08'!#REF!</definedName>
    <definedName name="NTEI" localSheetId="46">'[2]PRO-08'!#REF!</definedName>
    <definedName name="NTEI" localSheetId="47">'[2]PRO-08'!#REF!</definedName>
    <definedName name="NTEI" localSheetId="48">'[2]PRO-08'!#REF!</definedName>
    <definedName name="NTEI" localSheetId="49">'[2]PRO-08'!#REF!</definedName>
    <definedName name="NTEI" localSheetId="50">'[2]PRO-08'!#REF!</definedName>
    <definedName name="NTEI" localSheetId="51">'[2]PRO-08'!#REF!</definedName>
    <definedName name="NTEI" localSheetId="52">'[2]PRO-08'!#REF!</definedName>
    <definedName name="NTEI" localSheetId="8">'[2]PRO-08'!#REF!</definedName>
    <definedName name="NTEI" localSheetId="53">'[2]PRO-08'!#REF!</definedName>
    <definedName name="NTEI" localSheetId="54">'[2]PRO-08'!#REF!</definedName>
    <definedName name="NTEI" localSheetId="55">'[2]PRO-08'!#REF!</definedName>
    <definedName name="NTEI" localSheetId="56">'[2]PRO-08'!#REF!</definedName>
    <definedName name="NTEI" localSheetId="57">'[2]PRO-08'!#REF!</definedName>
    <definedName name="NTEI" localSheetId="58">'[2]PRO-08'!#REF!</definedName>
    <definedName name="NTEI" localSheetId="59">'[2]PRO-08'!#REF!</definedName>
    <definedName name="NTEI" localSheetId="60">'[2]PRO-08'!#REF!</definedName>
    <definedName name="NTEI" localSheetId="61">'[2]PRO-08'!#REF!</definedName>
    <definedName name="NTEI" localSheetId="62">'[2]PRO-08'!#REF!</definedName>
    <definedName name="NTEI" localSheetId="9">'[2]PRO-08'!#REF!</definedName>
    <definedName name="NTEI" localSheetId="63">'[2]PRO-08'!#REF!</definedName>
    <definedName name="NTEI" localSheetId="64">'[2]PRO-08'!#REF!</definedName>
    <definedName name="NTEI" localSheetId="65">'[2]PRO-08'!#REF!</definedName>
    <definedName name="NTEI" localSheetId="66">'[2]PRO-08'!#REF!</definedName>
    <definedName name="NTEI" localSheetId="67">'[2]PRO-08'!#REF!</definedName>
    <definedName name="NTEI" localSheetId="68">'[2]PRO-08'!#REF!</definedName>
    <definedName name="NTEI" localSheetId="69">'[2]PRO-08'!#REF!</definedName>
    <definedName name="NTEI" localSheetId="70">'[2]PRO-08'!#REF!</definedName>
    <definedName name="NTEI" localSheetId="71">'[2]PRO-08'!#REF!</definedName>
    <definedName name="NTEI" localSheetId="72">'[2]PRO-08'!#REF!</definedName>
    <definedName name="NTEI" localSheetId="10">'[2]PRO-08'!#REF!</definedName>
    <definedName name="NTEI" localSheetId="73">'[2]PRO-08'!#REF!</definedName>
    <definedName name="NTEI" localSheetId="74">'[2]PRO-08'!#REF!</definedName>
    <definedName name="NTEI" localSheetId="75">'[2]PRO-08'!#REF!</definedName>
    <definedName name="NTEI" localSheetId="76">'[2]PRO-08'!#REF!</definedName>
    <definedName name="NTEI" localSheetId="77">'[2]PRO-08'!#REF!</definedName>
    <definedName name="NTEI" localSheetId="78">'[2]PRO-08'!#REF!</definedName>
    <definedName name="NTEI" localSheetId="79">'[2]PRO-08'!#REF!</definedName>
    <definedName name="NTEI" localSheetId="80">'[2]PRO-08'!#REF!</definedName>
    <definedName name="NTEI" localSheetId="81">'[2]PRO-08'!#REF!</definedName>
    <definedName name="NTEI" localSheetId="11">'[2]PRO-08'!#REF!</definedName>
    <definedName name="NTEI" localSheetId="12">'[2]PRO-08'!#REF!</definedName>
    <definedName name="NTEI">'[2]PRO-08'!#REF!</definedName>
    <definedName name="oae">#REF!</definedName>
    <definedName name="OPA" localSheetId="4">'[2]PRO-08'!#REF!</definedName>
    <definedName name="OPA" localSheetId="13">'[2]PRO-08'!#REF!</definedName>
    <definedName name="OPA" localSheetId="14">'[2]PRO-08'!#REF!</definedName>
    <definedName name="OPA" localSheetId="15">'[2]PRO-08'!#REF!</definedName>
    <definedName name="OPA" localSheetId="16">'[2]PRO-08'!#REF!</definedName>
    <definedName name="OPA" localSheetId="17">'[2]PRO-08'!#REF!</definedName>
    <definedName name="OPA" localSheetId="18">'[2]PRO-08'!#REF!</definedName>
    <definedName name="OPA" localSheetId="19">'[2]PRO-08'!#REF!</definedName>
    <definedName name="OPA" localSheetId="20">'[2]PRO-08'!#REF!</definedName>
    <definedName name="OPA" localSheetId="21">'[2]PRO-08'!#REF!</definedName>
    <definedName name="OPA" localSheetId="22">'[2]PRO-08'!#REF!</definedName>
    <definedName name="OPA" localSheetId="5">'[2]PRO-08'!#REF!</definedName>
    <definedName name="OPA" localSheetId="23">'[2]PRO-08'!#REF!</definedName>
    <definedName name="OPA" localSheetId="24">'[2]PRO-08'!#REF!</definedName>
    <definedName name="OPA" localSheetId="25">'[2]PRO-08'!#REF!</definedName>
    <definedName name="OPA" localSheetId="26">'[2]PRO-08'!#REF!</definedName>
    <definedName name="OPA" localSheetId="27">'[2]PRO-08'!#REF!</definedName>
    <definedName name="OPA" localSheetId="28">'[2]PRO-08'!#REF!</definedName>
    <definedName name="OPA" localSheetId="29">'[2]PRO-08'!#REF!</definedName>
    <definedName name="OPA" localSheetId="30">'[2]PRO-08'!#REF!</definedName>
    <definedName name="OPA" localSheetId="31">'[2]PRO-08'!#REF!</definedName>
    <definedName name="OPA" localSheetId="32">'[2]PRO-08'!#REF!</definedName>
    <definedName name="OPA" localSheetId="6">'[2]PRO-08'!#REF!</definedName>
    <definedName name="OPA" localSheetId="33">'[2]PRO-08'!#REF!</definedName>
    <definedName name="OPA" localSheetId="34">'[2]PRO-08'!#REF!</definedName>
    <definedName name="OPA" localSheetId="35">'[2]PRO-08'!#REF!</definedName>
    <definedName name="OPA" localSheetId="36">'[2]PRO-08'!#REF!</definedName>
    <definedName name="OPA" localSheetId="37">'[2]PRO-08'!#REF!</definedName>
    <definedName name="OPA" localSheetId="38">'[2]PRO-08'!#REF!</definedName>
    <definedName name="OPA" localSheetId="39">'[2]PRO-08'!#REF!</definedName>
    <definedName name="OPA" localSheetId="40">'[2]PRO-08'!#REF!</definedName>
    <definedName name="OPA" localSheetId="41">'[2]PRO-08'!#REF!</definedName>
    <definedName name="OPA" localSheetId="42">'[2]PRO-08'!#REF!</definedName>
    <definedName name="OPA" localSheetId="7">'[2]PRO-08'!#REF!</definedName>
    <definedName name="OPA" localSheetId="43">'[2]PRO-08'!#REF!</definedName>
    <definedName name="OPA" localSheetId="44">'[2]PRO-08'!#REF!</definedName>
    <definedName name="OPA" localSheetId="45">'[2]PRO-08'!#REF!</definedName>
    <definedName name="OPA" localSheetId="46">'[2]PRO-08'!#REF!</definedName>
    <definedName name="OPA" localSheetId="47">'[2]PRO-08'!#REF!</definedName>
    <definedName name="OPA" localSheetId="48">'[2]PRO-08'!#REF!</definedName>
    <definedName name="OPA" localSheetId="49">'[2]PRO-08'!#REF!</definedName>
    <definedName name="OPA" localSheetId="50">'[2]PRO-08'!#REF!</definedName>
    <definedName name="OPA" localSheetId="51">'[2]PRO-08'!#REF!</definedName>
    <definedName name="OPA" localSheetId="52">'[2]PRO-08'!#REF!</definedName>
    <definedName name="OPA" localSheetId="8">'[2]PRO-08'!#REF!</definedName>
    <definedName name="OPA" localSheetId="53">'[2]PRO-08'!#REF!</definedName>
    <definedName name="OPA" localSheetId="54">'[2]PRO-08'!#REF!</definedName>
    <definedName name="OPA" localSheetId="55">'[2]PRO-08'!#REF!</definedName>
    <definedName name="OPA" localSheetId="56">'[2]PRO-08'!#REF!</definedName>
    <definedName name="OPA" localSheetId="57">'[2]PRO-08'!#REF!</definedName>
    <definedName name="OPA" localSheetId="58">'[2]PRO-08'!#REF!</definedName>
    <definedName name="OPA" localSheetId="59">'[2]PRO-08'!#REF!</definedName>
    <definedName name="OPA" localSheetId="60">'[2]PRO-08'!#REF!</definedName>
    <definedName name="OPA" localSheetId="61">'[2]PRO-08'!#REF!</definedName>
    <definedName name="OPA" localSheetId="62">'[2]PRO-08'!#REF!</definedName>
    <definedName name="OPA" localSheetId="9">'[2]PRO-08'!#REF!</definedName>
    <definedName name="OPA" localSheetId="63">'[2]PRO-08'!#REF!</definedName>
    <definedName name="OPA" localSheetId="64">'[2]PRO-08'!#REF!</definedName>
    <definedName name="OPA" localSheetId="65">'[2]PRO-08'!#REF!</definedName>
    <definedName name="OPA" localSheetId="66">'[2]PRO-08'!#REF!</definedName>
    <definedName name="OPA" localSheetId="67">'[2]PRO-08'!#REF!</definedName>
    <definedName name="OPA" localSheetId="68">'[2]PRO-08'!#REF!</definedName>
    <definedName name="OPA" localSheetId="69">'[2]PRO-08'!#REF!</definedName>
    <definedName name="OPA" localSheetId="70">'[2]PRO-08'!#REF!</definedName>
    <definedName name="OPA" localSheetId="71">'[2]PRO-08'!#REF!</definedName>
    <definedName name="OPA" localSheetId="72">'[2]PRO-08'!#REF!</definedName>
    <definedName name="OPA" localSheetId="10">'[2]PRO-08'!#REF!</definedName>
    <definedName name="OPA" localSheetId="73">'[2]PRO-08'!#REF!</definedName>
    <definedName name="OPA" localSheetId="74">'[2]PRO-08'!#REF!</definedName>
    <definedName name="OPA" localSheetId="75">'[2]PRO-08'!#REF!</definedName>
    <definedName name="OPA" localSheetId="76">'[2]PRO-08'!#REF!</definedName>
    <definedName name="OPA" localSheetId="77">'[2]PRO-08'!#REF!</definedName>
    <definedName name="OPA" localSheetId="78">'[2]PRO-08'!#REF!</definedName>
    <definedName name="OPA" localSheetId="79">'[2]PRO-08'!#REF!</definedName>
    <definedName name="OPA" localSheetId="80">'[2]PRO-08'!#REF!</definedName>
    <definedName name="OPA" localSheetId="81">'[2]PRO-08'!#REF!</definedName>
    <definedName name="OPA" localSheetId="11">'[2]PRO-08'!#REF!</definedName>
    <definedName name="OPA" localSheetId="12">'[2]PRO-08'!#REF!</definedName>
    <definedName name="OPA">'[2]PRO-08'!#REF!</definedName>
    <definedName name="PassaExtenso" localSheetId="4">[5]!PassaExtenso</definedName>
    <definedName name="PassaExtenso" localSheetId="13">[5]!PassaExtenso</definedName>
    <definedName name="PassaExtenso" localSheetId="14">[5]!PassaExtenso</definedName>
    <definedName name="PassaExtenso" localSheetId="15">[5]!PassaExtenso</definedName>
    <definedName name="PassaExtenso" localSheetId="16">[5]!PassaExtenso</definedName>
    <definedName name="PassaExtenso" localSheetId="17">[5]!PassaExtenso</definedName>
    <definedName name="PassaExtenso" localSheetId="18">[5]!PassaExtenso</definedName>
    <definedName name="PassaExtenso" localSheetId="19">[5]!PassaExtenso</definedName>
    <definedName name="PassaExtenso" localSheetId="20">[5]!PassaExtenso</definedName>
    <definedName name="PassaExtenso" localSheetId="21">[5]!PassaExtenso</definedName>
    <definedName name="PassaExtenso" localSheetId="22">[5]!PassaExtenso</definedName>
    <definedName name="PassaExtenso" localSheetId="5">[5]!PassaExtenso</definedName>
    <definedName name="PassaExtenso" localSheetId="23">[5]!PassaExtenso</definedName>
    <definedName name="PassaExtenso" localSheetId="24">[5]!PassaExtenso</definedName>
    <definedName name="PassaExtenso" localSheetId="25">[5]!PassaExtenso</definedName>
    <definedName name="PassaExtenso" localSheetId="26">[5]!PassaExtenso</definedName>
    <definedName name="PassaExtenso" localSheetId="27">[5]!PassaExtenso</definedName>
    <definedName name="PassaExtenso" localSheetId="28">[5]!PassaExtenso</definedName>
    <definedName name="PassaExtenso" localSheetId="29">[5]!PassaExtenso</definedName>
    <definedName name="PassaExtenso" localSheetId="30">[5]!PassaExtenso</definedName>
    <definedName name="PassaExtenso" localSheetId="31">[5]!PassaExtenso</definedName>
    <definedName name="PassaExtenso" localSheetId="32">[5]!PassaExtenso</definedName>
    <definedName name="PassaExtenso" localSheetId="6">[5]!PassaExtenso</definedName>
    <definedName name="PassaExtenso" localSheetId="33">[5]!PassaExtenso</definedName>
    <definedName name="PassaExtenso" localSheetId="34">[5]!PassaExtenso</definedName>
    <definedName name="PassaExtenso" localSheetId="35">[5]!PassaExtenso</definedName>
    <definedName name="PassaExtenso" localSheetId="36">[5]!PassaExtenso</definedName>
    <definedName name="PassaExtenso" localSheetId="37">[5]!PassaExtenso</definedName>
    <definedName name="PassaExtenso" localSheetId="38">[5]!PassaExtenso</definedName>
    <definedName name="PassaExtenso" localSheetId="39">[5]!PassaExtenso</definedName>
    <definedName name="PassaExtenso" localSheetId="40">[5]!PassaExtenso</definedName>
    <definedName name="PassaExtenso" localSheetId="41">[5]!PassaExtenso</definedName>
    <definedName name="PassaExtenso" localSheetId="42">[5]!PassaExtenso</definedName>
    <definedName name="PassaExtenso" localSheetId="7">[5]!PassaExtenso</definedName>
    <definedName name="PassaExtenso" localSheetId="43">[5]!PassaExtenso</definedName>
    <definedName name="PassaExtenso" localSheetId="44">[5]!PassaExtenso</definedName>
    <definedName name="PassaExtenso" localSheetId="45">[5]!PassaExtenso</definedName>
    <definedName name="PassaExtenso" localSheetId="46">[5]!PassaExtenso</definedName>
    <definedName name="PassaExtenso" localSheetId="47">[5]!PassaExtenso</definedName>
    <definedName name="PassaExtenso" localSheetId="48">[5]!PassaExtenso</definedName>
    <definedName name="PassaExtenso" localSheetId="49">[5]!PassaExtenso</definedName>
    <definedName name="PassaExtenso" localSheetId="50">[5]!PassaExtenso</definedName>
    <definedName name="PassaExtenso" localSheetId="51">[5]!PassaExtenso</definedName>
    <definedName name="PassaExtenso" localSheetId="52">[5]!PassaExtenso</definedName>
    <definedName name="PassaExtenso" localSheetId="8">[5]!PassaExtenso</definedName>
    <definedName name="PassaExtenso" localSheetId="53">[5]!PassaExtenso</definedName>
    <definedName name="PassaExtenso" localSheetId="54">[5]!PassaExtenso</definedName>
    <definedName name="PassaExtenso" localSheetId="55">[5]!PassaExtenso</definedName>
    <definedName name="PassaExtenso" localSheetId="56">[5]!PassaExtenso</definedName>
    <definedName name="PassaExtenso" localSheetId="57">[5]!PassaExtenso</definedName>
    <definedName name="PassaExtenso" localSheetId="58">[5]!PassaExtenso</definedName>
    <definedName name="PassaExtenso" localSheetId="59">[5]!PassaExtenso</definedName>
    <definedName name="PassaExtenso" localSheetId="60">[5]!PassaExtenso</definedName>
    <definedName name="PassaExtenso" localSheetId="61">[5]!PassaExtenso</definedName>
    <definedName name="PassaExtenso" localSheetId="62">[5]!PassaExtenso</definedName>
    <definedName name="PassaExtenso" localSheetId="9">[5]!PassaExtenso</definedName>
    <definedName name="PassaExtenso" localSheetId="63">[5]!PassaExtenso</definedName>
    <definedName name="PassaExtenso" localSheetId="64">[5]!PassaExtenso</definedName>
    <definedName name="PassaExtenso" localSheetId="65">[5]!PassaExtenso</definedName>
    <definedName name="PassaExtenso" localSheetId="66">[5]!PassaExtenso</definedName>
    <definedName name="PassaExtenso" localSheetId="67">[5]!PassaExtenso</definedName>
    <definedName name="PassaExtenso" localSheetId="68">[5]!PassaExtenso</definedName>
    <definedName name="PassaExtenso" localSheetId="69">[5]!PassaExtenso</definedName>
    <definedName name="PassaExtenso" localSheetId="70">[5]!PassaExtenso</definedName>
    <definedName name="PassaExtenso" localSheetId="71">[5]!PassaExtenso</definedName>
    <definedName name="PassaExtenso" localSheetId="72">[5]!PassaExtenso</definedName>
    <definedName name="PassaExtenso" localSheetId="10">[5]!PassaExtenso</definedName>
    <definedName name="PassaExtenso" localSheetId="73">[5]!PassaExtenso</definedName>
    <definedName name="PassaExtenso" localSheetId="74">[5]!PassaExtenso</definedName>
    <definedName name="PassaExtenso" localSheetId="75">[5]!PassaExtenso</definedName>
    <definedName name="PassaExtenso" localSheetId="76">[5]!PassaExtenso</definedName>
    <definedName name="PassaExtenso" localSheetId="77">[5]!PassaExtenso</definedName>
    <definedName name="PassaExtenso" localSheetId="78">[5]!PassaExtenso</definedName>
    <definedName name="PassaExtenso" localSheetId="79">[5]!PassaExtenso</definedName>
    <definedName name="PassaExtenso" localSheetId="80">[5]!PassaExtenso</definedName>
    <definedName name="PassaExtenso" localSheetId="81">[5]!PassaExtenso</definedName>
    <definedName name="PassaExtenso" localSheetId="11">[5]!PassaExtenso</definedName>
    <definedName name="PassaExtenso" localSheetId="12">[5]!PassaExtenso</definedName>
    <definedName name="PassaExtenso">[5]!PassaExtenso</definedName>
    <definedName name="pav">#REF!</definedName>
    <definedName name="pesquisa">#REF!</definedName>
    <definedName name="PL">#REF!</definedName>
    <definedName name="Ponte">[1]!Ponte</definedName>
    <definedName name="QQ_2">[1]!QQ_2</definedName>
    <definedName name="RBV">[6]Teor!$C$3:$C$7</definedName>
    <definedName name="REG">#REF!</definedName>
    <definedName name="REGULA" localSheetId="4">#REF!</definedName>
    <definedName name="REGULA" localSheetId="13">#REF!</definedName>
    <definedName name="REGULA" localSheetId="14">#REF!</definedName>
    <definedName name="REGULA" localSheetId="15">#REF!</definedName>
    <definedName name="REGULA" localSheetId="16">#REF!</definedName>
    <definedName name="REGULA" localSheetId="17">#REF!</definedName>
    <definedName name="REGULA" localSheetId="18">#REF!</definedName>
    <definedName name="REGULA" localSheetId="19">#REF!</definedName>
    <definedName name="REGULA" localSheetId="20">#REF!</definedName>
    <definedName name="REGULA" localSheetId="21">#REF!</definedName>
    <definedName name="REGULA" localSheetId="22">#REF!</definedName>
    <definedName name="REGULA" localSheetId="5">#REF!</definedName>
    <definedName name="REGULA" localSheetId="23">#REF!</definedName>
    <definedName name="REGULA" localSheetId="24">#REF!</definedName>
    <definedName name="REGULA" localSheetId="25">#REF!</definedName>
    <definedName name="REGULA" localSheetId="26">#REF!</definedName>
    <definedName name="REGULA" localSheetId="27">#REF!</definedName>
    <definedName name="REGULA" localSheetId="28">#REF!</definedName>
    <definedName name="REGULA" localSheetId="29">#REF!</definedName>
    <definedName name="REGULA" localSheetId="30">#REF!</definedName>
    <definedName name="REGULA" localSheetId="31">#REF!</definedName>
    <definedName name="REGULA" localSheetId="32">#REF!</definedName>
    <definedName name="REGULA" localSheetId="6">#REF!</definedName>
    <definedName name="REGULA" localSheetId="33">#REF!</definedName>
    <definedName name="REGULA" localSheetId="34">#REF!</definedName>
    <definedName name="REGULA" localSheetId="35">#REF!</definedName>
    <definedName name="REGULA" localSheetId="36">#REF!</definedName>
    <definedName name="REGULA" localSheetId="37">#REF!</definedName>
    <definedName name="REGULA" localSheetId="38">#REF!</definedName>
    <definedName name="REGULA" localSheetId="39">#REF!</definedName>
    <definedName name="REGULA" localSheetId="40">#REF!</definedName>
    <definedName name="REGULA" localSheetId="41">#REF!</definedName>
    <definedName name="REGULA" localSheetId="42">#REF!</definedName>
    <definedName name="REGULA" localSheetId="7">#REF!</definedName>
    <definedName name="REGULA" localSheetId="43">#REF!</definedName>
    <definedName name="REGULA" localSheetId="44">#REF!</definedName>
    <definedName name="REGULA" localSheetId="45">#REF!</definedName>
    <definedName name="REGULA" localSheetId="46">#REF!</definedName>
    <definedName name="REGULA" localSheetId="47">#REF!</definedName>
    <definedName name="REGULA" localSheetId="48">#REF!</definedName>
    <definedName name="REGULA" localSheetId="49">#REF!</definedName>
    <definedName name="REGULA" localSheetId="50">#REF!</definedName>
    <definedName name="REGULA" localSheetId="51">#REF!</definedName>
    <definedName name="REGULA" localSheetId="52">#REF!</definedName>
    <definedName name="REGULA" localSheetId="8">#REF!</definedName>
    <definedName name="REGULA" localSheetId="53">#REF!</definedName>
    <definedName name="REGULA" localSheetId="54">#REF!</definedName>
    <definedName name="REGULA" localSheetId="55">#REF!</definedName>
    <definedName name="REGULA" localSheetId="56">#REF!</definedName>
    <definedName name="REGULA" localSheetId="57">#REF!</definedName>
    <definedName name="REGULA" localSheetId="58">#REF!</definedName>
    <definedName name="REGULA" localSheetId="59">#REF!</definedName>
    <definedName name="REGULA" localSheetId="60">#REF!</definedName>
    <definedName name="REGULA" localSheetId="61">#REF!</definedName>
    <definedName name="REGULA" localSheetId="62">#REF!</definedName>
    <definedName name="REGULA" localSheetId="9">#REF!</definedName>
    <definedName name="REGULA" localSheetId="63">#REF!</definedName>
    <definedName name="REGULA" localSheetId="64">#REF!</definedName>
    <definedName name="REGULA" localSheetId="65">#REF!</definedName>
    <definedName name="REGULA" localSheetId="66">#REF!</definedName>
    <definedName name="REGULA" localSheetId="67">#REF!</definedName>
    <definedName name="REGULA" localSheetId="68">#REF!</definedName>
    <definedName name="REGULA" localSheetId="69">#REF!</definedName>
    <definedName name="REGULA" localSheetId="70">#REF!</definedName>
    <definedName name="REGULA" localSheetId="71">#REF!</definedName>
    <definedName name="REGULA" localSheetId="72">#REF!</definedName>
    <definedName name="REGULA" localSheetId="10">#REF!</definedName>
    <definedName name="REGULA" localSheetId="73">#REF!</definedName>
    <definedName name="REGULA" localSheetId="74">#REF!</definedName>
    <definedName name="REGULA" localSheetId="75">#REF!</definedName>
    <definedName name="REGULA" localSheetId="76">#REF!</definedName>
    <definedName name="REGULA" localSheetId="77">#REF!</definedName>
    <definedName name="REGULA" localSheetId="78">#REF!</definedName>
    <definedName name="REGULA" localSheetId="79">#REF!</definedName>
    <definedName name="REGULA" localSheetId="80">#REF!</definedName>
    <definedName name="REGULA" localSheetId="81">#REF!</definedName>
    <definedName name="REGULA" localSheetId="11">#REF!</definedName>
    <definedName name="REGULA" localSheetId="12">#REF!</definedName>
    <definedName name="REGULA">#REF!</definedName>
    <definedName name="RESUMO">[1]!RESUMO</definedName>
    <definedName name="rigido">#REF!</definedName>
    <definedName name="RiskAutoStopPercChange">1.5</definedName>
    <definedName name="RiskCollectDistributionSamples">2</definedName>
    <definedName name="RiskExcelReportsGoInNewWorkbook">TRUE</definedName>
    <definedName name="RiskExcelReportsToGenerate">0</definedName>
    <definedName name="RiskFixedSeed">1</definedName>
    <definedName name="RiskGenerateExcelReportsAtEndOfSimulation">FALSE</definedName>
    <definedName name="RiskHasSettings">TRUE</definedName>
    <definedName name="RiskMinimizeOnStart">FALSE</definedName>
    <definedName name="RiskMonitorConvergence">FALSE</definedName>
    <definedName name="RiskNumIterations">1000</definedName>
    <definedName name="RiskNumSimulations">1</definedName>
    <definedName name="RiskPauseOnError">FALSE</definedName>
    <definedName name="RiskRealTimeResults">FALSE</definedName>
    <definedName name="RiskReportGraphFormat">0</definedName>
    <definedName name="RiskResultsUpdateFreq">100</definedName>
    <definedName name="RiskRunAfterRecalcMacro">FALSE</definedName>
    <definedName name="RiskRunAfterSimMacro">FALSE</definedName>
    <definedName name="RiskRunBeforeRecalcMacro">FALSE</definedName>
    <definedName name="RiskRunBeforeSimMacro">FALSE</definedName>
    <definedName name="RiskSamplingType">3</definedName>
    <definedName name="RiskShowRiskWindowAtEndOfSimulation">TRUE</definedName>
    <definedName name="RiskStandardRecalc">1</definedName>
    <definedName name="RiskTemplateSheetName">"myTemplate"</definedName>
    <definedName name="RiskUpdateDisplay">FALSE</definedName>
    <definedName name="RiskUseDifferentSeedForEachSim">FALSE</definedName>
    <definedName name="RiskUseFixedSeed">FALSE</definedName>
    <definedName name="RiskUseMultipleCPUs">FALSE</definedName>
    <definedName name="RMA" localSheetId="4">'[2]PRO-08'!#REF!</definedName>
    <definedName name="RMA" localSheetId="13">'[2]PRO-08'!#REF!</definedName>
    <definedName name="RMA" localSheetId="14">'[2]PRO-08'!#REF!</definedName>
    <definedName name="RMA" localSheetId="15">'[2]PRO-08'!#REF!</definedName>
    <definedName name="RMA" localSheetId="16">'[2]PRO-08'!#REF!</definedName>
    <definedName name="RMA" localSheetId="17">'[2]PRO-08'!#REF!</definedName>
    <definedName name="RMA" localSheetId="18">'[2]PRO-08'!#REF!</definedName>
    <definedName name="RMA" localSheetId="19">'[2]PRO-08'!#REF!</definedName>
    <definedName name="RMA" localSheetId="20">'[2]PRO-08'!#REF!</definedName>
    <definedName name="RMA" localSheetId="21">'[2]PRO-08'!#REF!</definedName>
    <definedName name="RMA" localSheetId="22">'[2]PRO-08'!#REF!</definedName>
    <definedName name="RMA" localSheetId="5">'[2]PRO-08'!#REF!</definedName>
    <definedName name="RMA" localSheetId="23">'[2]PRO-08'!#REF!</definedName>
    <definedName name="RMA" localSheetId="24">'[2]PRO-08'!#REF!</definedName>
    <definedName name="RMA" localSheetId="25">'[2]PRO-08'!#REF!</definedName>
    <definedName name="RMA" localSheetId="26">'[2]PRO-08'!#REF!</definedName>
    <definedName name="RMA" localSheetId="27">'[2]PRO-08'!#REF!</definedName>
    <definedName name="RMA" localSheetId="28">'[2]PRO-08'!#REF!</definedName>
    <definedName name="RMA" localSheetId="29">'[2]PRO-08'!#REF!</definedName>
    <definedName name="RMA" localSheetId="30">'[2]PRO-08'!#REF!</definedName>
    <definedName name="RMA" localSheetId="31">'[2]PRO-08'!#REF!</definedName>
    <definedName name="RMA" localSheetId="32">'[2]PRO-08'!#REF!</definedName>
    <definedName name="RMA" localSheetId="6">'[2]PRO-08'!#REF!</definedName>
    <definedName name="RMA" localSheetId="33">'[2]PRO-08'!#REF!</definedName>
    <definedName name="RMA" localSheetId="34">'[2]PRO-08'!#REF!</definedName>
    <definedName name="RMA" localSheetId="35">'[2]PRO-08'!#REF!</definedName>
    <definedName name="RMA" localSheetId="36">'[2]PRO-08'!#REF!</definedName>
    <definedName name="RMA" localSheetId="37">'[2]PRO-08'!#REF!</definedName>
    <definedName name="RMA" localSheetId="38">'[2]PRO-08'!#REF!</definedName>
    <definedName name="RMA" localSheetId="39">'[2]PRO-08'!#REF!</definedName>
    <definedName name="RMA" localSheetId="40">'[2]PRO-08'!#REF!</definedName>
    <definedName name="RMA" localSheetId="41">'[2]PRO-08'!#REF!</definedName>
    <definedName name="RMA" localSheetId="42">'[2]PRO-08'!#REF!</definedName>
    <definedName name="RMA" localSheetId="7">'[2]PRO-08'!#REF!</definedName>
    <definedName name="RMA" localSheetId="43">'[2]PRO-08'!#REF!</definedName>
    <definedName name="RMA" localSheetId="44">'[2]PRO-08'!#REF!</definedName>
    <definedName name="RMA" localSheetId="45">'[2]PRO-08'!#REF!</definedName>
    <definedName name="RMA" localSheetId="46">'[2]PRO-08'!#REF!</definedName>
    <definedName name="RMA" localSheetId="47">'[2]PRO-08'!#REF!</definedName>
    <definedName name="RMA" localSheetId="48">'[2]PRO-08'!#REF!</definedName>
    <definedName name="RMA" localSheetId="49">'[2]PRO-08'!#REF!</definedName>
    <definedName name="RMA" localSheetId="50">'[2]PRO-08'!#REF!</definedName>
    <definedName name="RMA" localSheetId="51">'[2]PRO-08'!#REF!</definedName>
    <definedName name="RMA" localSheetId="52">'[2]PRO-08'!#REF!</definedName>
    <definedName name="RMA" localSheetId="8">'[2]PRO-08'!#REF!</definedName>
    <definedName name="RMA" localSheetId="53">'[2]PRO-08'!#REF!</definedName>
    <definedName name="RMA" localSheetId="54">'[2]PRO-08'!#REF!</definedName>
    <definedName name="RMA" localSheetId="55">'[2]PRO-08'!#REF!</definedName>
    <definedName name="RMA" localSheetId="56">'[2]PRO-08'!#REF!</definedName>
    <definedName name="RMA" localSheetId="57">'[2]PRO-08'!#REF!</definedName>
    <definedName name="RMA" localSheetId="58">'[2]PRO-08'!#REF!</definedName>
    <definedName name="RMA" localSheetId="59">'[2]PRO-08'!#REF!</definedName>
    <definedName name="RMA" localSheetId="60">'[2]PRO-08'!#REF!</definedName>
    <definedName name="RMA" localSheetId="61">'[2]PRO-08'!#REF!</definedName>
    <definedName name="RMA" localSheetId="62">'[2]PRO-08'!#REF!</definedName>
    <definedName name="RMA" localSheetId="9">'[2]PRO-08'!#REF!</definedName>
    <definedName name="RMA" localSheetId="63">'[2]PRO-08'!#REF!</definedName>
    <definedName name="RMA" localSheetId="64">'[2]PRO-08'!#REF!</definedName>
    <definedName name="RMA" localSheetId="65">'[2]PRO-08'!#REF!</definedName>
    <definedName name="RMA" localSheetId="66">'[2]PRO-08'!#REF!</definedName>
    <definedName name="RMA" localSheetId="67">'[2]PRO-08'!#REF!</definedName>
    <definedName name="RMA" localSheetId="68">'[2]PRO-08'!#REF!</definedName>
    <definedName name="RMA" localSheetId="69">'[2]PRO-08'!#REF!</definedName>
    <definedName name="RMA" localSheetId="70">'[2]PRO-08'!#REF!</definedName>
    <definedName name="RMA" localSheetId="71">'[2]PRO-08'!#REF!</definedName>
    <definedName name="RMA" localSheetId="72">'[2]PRO-08'!#REF!</definedName>
    <definedName name="RMA" localSheetId="10">'[2]PRO-08'!#REF!</definedName>
    <definedName name="RMA" localSheetId="73">'[2]PRO-08'!#REF!</definedName>
    <definedName name="RMA" localSheetId="74">'[2]PRO-08'!#REF!</definedName>
    <definedName name="RMA" localSheetId="75">'[2]PRO-08'!#REF!</definedName>
    <definedName name="RMA" localSheetId="76">'[2]PRO-08'!#REF!</definedName>
    <definedName name="RMA" localSheetId="77">'[2]PRO-08'!#REF!</definedName>
    <definedName name="RMA" localSheetId="78">'[2]PRO-08'!#REF!</definedName>
    <definedName name="RMA" localSheetId="79">'[2]PRO-08'!#REF!</definedName>
    <definedName name="RMA" localSheetId="80">'[2]PRO-08'!#REF!</definedName>
    <definedName name="RMA" localSheetId="81">'[2]PRO-08'!#REF!</definedName>
    <definedName name="RMA" localSheetId="11">'[2]PRO-08'!#REF!</definedName>
    <definedName name="RMA" localSheetId="12">'[2]PRO-08'!#REF!</definedName>
    <definedName name="RMA">'[2]PRO-08'!#REF!</definedName>
    <definedName name="RS">#REF!</definedName>
    <definedName name="sa">#REF!</definedName>
    <definedName name="sbg">#REF!</definedName>
    <definedName name="SBTC">#REF!</definedName>
    <definedName name="secao">#REF!</definedName>
    <definedName name="sin">#REF!</definedName>
    <definedName name="talud">#REF!</definedName>
    <definedName name="Teor">[6]Teor!$A$3:$A$7</definedName>
    <definedName name="terra">#REF!</definedName>
    <definedName name="TPM">#REF!</definedName>
    <definedName name="TRANS">[4]TRANS!$C$4:$H$28</definedName>
    <definedName name="Vazios">[6]Teor!$B$3:$B$7</definedName>
    <definedName name="verde">#REF!</definedName>
    <definedName name="verdepav">#REF!</definedName>
    <definedName name="WEWRWR">[1]!WEWRWR</definedName>
    <definedName name="x" localSheetId="4">[6]Equipamentos!#REF!</definedName>
    <definedName name="x" localSheetId="13">[6]Equipamentos!#REF!</definedName>
    <definedName name="x" localSheetId="14">[6]Equipamentos!#REF!</definedName>
    <definedName name="x" localSheetId="15">[6]Equipamentos!#REF!</definedName>
    <definedName name="x" localSheetId="16">[6]Equipamentos!#REF!</definedName>
    <definedName name="x" localSheetId="17">[6]Equipamentos!#REF!</definedName>
    <definedName name="x" localSheetId="18">[6]Equipamentos!#REF!</definedName>
    <definedName name="x" localSheetId="19">[6]Equipamentos!#REF!</definedName>
    <definedName name="x" localSheetId="20">[6]Equipamentos!#REF!</definedName>
    <definedName name="x" localSheetId="21">[6]Equipamentos!#REF!</definedName>
    <definedName name="x" localSheetId="22">[6]Equipamentos!#REF!</definedName>
    <definedName name="x" localSheetId="5">[6]Equipamentos!#REF!</definedName>
    <definedName name="x" localSheetId="23">[6]Equipamentos!#REF!</definedName>
    <definedName name="x" localSheetId="24">[6]Equipamentos!#REF!</definedName>
    <definedName name="x" localSheetId="25">[6]Equipamentos!#REF!</definedName>
    <definedName name="x" localSheetId="26">[6]Equipamentos!#REF!</definedName>
    <definedName name="x" localSheetId="27">[6]Equipamentos!#REF!</definedName>
    <definedName name="x" localSheetId="28">[6]Equipamentos!#REF!</definedName>
    <definedName name="x" localSheetId="29">[6]Equipamentos!#REF!</definedName>
    <definedName name="x" localSheetId="30">[6]Equipamentos!#REF!</definedName>
    <definedName name="x" localSheetId="31">[6]Equipamentos!#REF!</definedName>
    <definedName name="x" localSheetId="32">[6]Equipamentos!#REF!</definedName>
    <definedName name="x" localSheetId="6">[6]Equipamentos!#REF!</definedName>
    <definedName name="x" localSheetId="33">[6]Equipamentos!#REF!</definedName>
    <definedName name="x" localSheetId="34">[6]Equipamentos!#REF!</definedName>
    <definedName name="x" localSheetId="35">[6]Equipamentos!#REF!</definedName>
    <definedName name="x" localSheetId="36">[6]Equipamentos!#REF!</definedName>
    <definedName name="x" localSheetId="37">[6]Equipamentos!#REF!</definedName>
    <definedName name="x" localSheetId="38">[6]Equipamentos!#REF!</definedName>
    <definedName name="x" localSheetId="39">[6]Equipamentos!#REF!</definedName>
    <definedName name="x" localSheetId="40">[6]Equipamentos!#REF!</definedName>
    <definedName name="x" localSheetId="41">[6]Equipamentos!#REF!</definedName>
    <definedName name="x" localSheetId="42">[6]Equipamentos!#REF!</definedName>
    <definedName name="x" localSheetId="7">[6]Equipamentos!#REF!</definedName>
    <definedName name="x" localSheetId="43">[6]Equipamentos!#REF!</definedName>
    <definedName name="x" localSheetId="44">[6]Equipamentos!#REF!</definedName>
    <definedName name="x" localSheetId="45">[6]Equipamentos!#REF!</definedName>
    <definedName name="x" localSheetId="46">[6]Equipamentos!#REF!</definedName>
    <definedName name="x" localSheetId="47">[6]Equipamentos!#REF!</definedName>
    <definedName name="x" localSheetId="48">[6]Equipamentos!#REF!</definedName>
    <definedName name="x" localSheetId="49">[6]Equipamentos!#REF!</definedName>
    <definedName name="x" localSheetId="50">[6]Equipamentos!#REF!</definedName>
    <definedName name="x" localSheetId="51">[6]Equipamentos!#REF!</definedName>
    <definedName name="x" localSheetId="52">[6]Equipamentos!#REF!</definedName>
    <definedName name="x" localSheetId="8">[6]Equipamentos!#REF!</definedName>
    <definedName name="x" localSheetId="53">[6]Equipamentos!#REF!</definedName>
    <definedName name="x" localSheetId="54">[6]Equipamentos!#REF!</definedName>
    <definedName name="x" localSheetId="55">[6]Equipamentos!#REF!</definedName>
    <definedName name="x" localSheetId="56">[6]Equipamentos!#REF!</definedName>
    <definedName name="x" localSheetId="57">[6]Equipamentos!#REF!</definedName>
    <definedName name="x" localSheetId="58">[6]Equipamentos!#REF!</definedName>
    <definedName name="x" localSheetId="59">[6]Equipamentos!#REF!</definedName>
    <definedName name="x" localSheetId="60">[6]Equipamentos!#REF!</definedName>
    <definedName name="x" localSheetId="61">[6]Equipamentos!#REF!</definedName>
    <definedName name="x" localSheetId="62">[6]Equipamentos!#REF!</definedName>
    <definedName name="x" localSheetId="9">[6]Equipamentos!#REF!</definedName>
    <definedName name="x" localSheetId="63">[6]Equipamentos!#REF!</definedName>
    <definedName name="x" localSheetId="64">[6]Equipamentos!#REF!</definedName>
    <definedName name="x" localSheetId="65">[6]Equipamentos!#REF!</definedName>
    <definedName name="x" localSheetId="66">[6]Equipamentos!#REF!</definedName>
    <definedName name="x" localSheetId="67">[6]Equipamentos!#REF!</definedName>
    <definedName name="x" localSheetId="68">[6]Equipamentos!#REF!</definedName>
    <definedName name="x" localSheetId="69">[6]Equipamentos!#REF!</definedName>
    <definedName name="x" localSheetId="70">[6]Equipamentos!#REF!</definedName>
    <definedName name="x" localSheetId="71">[6]Equipamentos!#REF!</definedName>
    <definedName name="x" localSheetId="72">[6]Equipamentos!#REF!</definedName>
    <definedName name="x" localSheetId="10">[6]Equipamentos!#REF!</definedName>
    <definedName name="x" localSheetId="73">[6]Equipamentos!#REF!</definedName>
    <definedName name="x" localSheetId="74">[6]Equipamentos!#REF!</definedName>
    <definedName name="x" localSheetId="75">[6]Equipamentos!#REF!</definedName>
    <definedName name="x" localSheetId="76">[6]Equipamentos!#REF!</definedName>
    <definedName name="x" localSheetId="77">[6]Equipamentos!#REF!</definedName>
    <definedName name="x" localSheetId="78">[6]Equipamentos!#REF!</definedName>
    <definedName name="x" localSheetId="79">[6]Equipamentos!#REF!</definedName>
    <definedName name="x" localSheetId="80">[6]Equipamentos!#REF!</definedName>
    <definedName name="x" localSheetId="81">[6]Equipamentos!#REF!</definedName>
    <definedName name="x" localSheetId="11">[6]Equipamentos!#REF!</definedName>
    <definedName name="x" localSheetId="12">[6]Equipamentos!#REF!</definedName>
    <definedName name="x">[6]Equipamentos!#REF!</definedName>
    <definedName name="XXX">[1]!XXX</definedName>
    <definedName name="XXXXX">[1]!XXXXX</definedName>
  </definedNames>
  <calcPr calcId="145621" calcMode="manual" calcOnSave="0"/>
</workbook>
</file>

<file path=xl/calcChain.xml><?xml version="1.0" encoding="utf-8"?>
<calcChain xmlns="http://schemas.openxmlformats.org/spreadsheetml/2006/main">
  <c r="B3" i="296" l="1"/>
  <c r="C3" i="296"/>
  <c r="D3" i="296"/>
  <c r="E3" i="296"/>
  <c r="F3" i="296"/>
  <c r="G3" i="296"/>
  <c r="H3" i="296"/>
  <c r="I3" i="296"/>
  <c r="J3" i="296"/>
  <c r="K3" i="296"/>
  <c r="B4" i="296"/>
  <c r="C4" i="296"/>
  <c r="D4" i="296"/>
  <c r="E4" i="296"/>
  <c r="F4" i="296"/>
  <c r="G4" i="296"/>
  <c r="H4" i="296"/>
  <c r="I4" i="296"/>
  <c r="J4" i="296"/>
  <c r="K4" i="296"/>
  <c r="B5" i="296"/>
  <c r="C5" i="296"/>
  <c r="D5" i="296"/>
  <c r="E5" i="296"/>
  <c r="F5" i="296"/>
  <c r="G5" i="296"/>
  <c r="H5" i="296"/>
  <c r="I5" i="296"/>
  <c r="J5" i="296"/>
  <c r="K5" i="296"/>
  <c r="B6" i="296"/>
  <c r="C6" i="296"/>
  <c r="D6" i="296"/>
  <c r="E6" i="296"/>
  <c r="F6" i="296"/>
  <c r="G6" i="296"/>
  <c r="H6" i="296"/>
  <c r="I6" i="296"/>
  <c r="J6" i="296"/>
  <c r="K6" i="296"/>
  <c r="B7" i="296"/>
  <c r="C7" i="296"/>
  <c r="D7" i="296"/>
  <c r="E7" i="296"/>
  <c r="F7" i="296"/>
  <c r="G7" i="296"/>
  <c r="H7" i="296"/>
  <c r="I7" i="296"/>
  <c r="J7" i="296"/>
  <c r="K7" i="296"/>
  <c r="B8" i="296"/>
  <c r="C8" i="296"/>
  <c r="D8" i="296"/>
  <c r="E8" i="296"/>
  <c r="F8" i="296"/>
  <c r="G8" i="296"/>
  <c r="H8" i="296"/>
  <c r="I8" i="296"/>
  <c r="J8" i="296"/>
  <c r="K8" i="296"/>
  <c r="B9" i="296"/>
  <c r="C9" i="296"/>
  <c r="D9" i="296"/>
  <c r="E9" i="296"/>
  <c r="F9" i="296"/>
  <c r="G9" i="296"/>
  <c r="H9" i="296"/>
  <c r="I9" i="296"/>
  <c r="J9" i="296"/>
  <c r="K9" i="296"/>
  <c r="B10" i="296"/>
  <c r="C10" i="296"/>
  <c r="D10" i="296"/>
  <c r="E10" i="296"/>
  <c r="F10" i="296"/>
  <c r="G10" i="296"/>
  <c r="H10" i="296"/>
  <c r="I10" i="296"/>
  <c r="J10" i="296"/>
  <c r="K10" i="296"/>
  <c r="B11" i="296"/>
  <c r="C11" i="296"/>
  <c r="D11" i="296"/>
  <c r="E11" i="296"/>
  <c r="F11" i="296"/>
  <c r="G11" i="296"/>
  <c r="H11" i="296"/>
  <c r="I11" i="296"/>
  <c r="J11" i="296"/>
  <c r="K11" i="296"/>
  <c r="B12" i="296"/>
  <c r="C12" i="296"/>
  <c r="D12" i="296"/>
  <c r="E12" i="296"/>
  <c r="F12" i="296"/>
  <c r="G12" i="296"/>
  <c r="H12" i="296"/>
  <c r="I12" i="296"/>
  <c r="J12" i="296"/>
  <c r="K12" i="296"/>
  <c r="B13" i="296"/>
  <c r="C13" i="296"/>
  <c r="D13" i="296"/>
  <c r="E13" i="296"/>
  <c r="F13" i="296"/>
  <c r="G13" i="296"/>
  <c r="H13" i="296"/>
  <c r="I13" i="296"/>
  <c r="J13" i="296"/>
  <c r="K13" i="296"/>
  <c r="B14" i="296"/>
  <c r="C14" i="296"/>
  <c r="D14" i="296"/>
  <c r="E14" i="296"/>
  <c r="F14" i="296"/>
  <c r="G14" i="296"/>
  <c r="H14" i="296"/>
  <c r="I14" i="296"/>
  <c r="J14" i="296"/>
  <c r="K14" i="296"/>
  <c r="B15" i="296"/>
  <c r="C15" i="296"/>
  <c r="D15" i="296"/>
  <c r="E15" i="296"/>
  <c r="F15" i="296"/>
  <c r="G15" i="296"/>
  <c r="H15" i="296"/>
  <c r="I15" i="296"/>
  <c r="J15" i="296"/>
  <c r="K15" i="296"/>
  <c r="B16" i="296"/>
  <c r="C16" i="296"/>
  <c r="D16" i="296"/>
  <c r="E16" i="296"/>
  <c r="F16" i="296"/>
  <c r="G16" i="296"/>
  <c r="H16" i="296"/>
  <c r="I16" i="296"/>
  <c r="J16" i="296"/>
  <c r="K16" i="296"/>
  <c r="B17" i="296"/>
  <c r="C17" i="296"/>
  <c r="D17" i="296"/>
  <c r="E17" i="296"/>
  <c r="F17" i="296"/>
  <c r="G17" i="296"/>
  <c r="H17" i="296"/>
  <c r="I17" i="296"/>
  <c r="J17" i="296"/>
  <c r="K17" i="296"/>
  <c r="B18" i="296"/>
  <c r="C18" i="296"/>
  <c r="D18" i="296"/>
  <c r="E18" i="296"/>
  <c r="F18" i="296"/>
  <c r="G18" i="296"/>
  <c r="H18" i="296"/>
  <c r="I18" i="296"/>
  <c r="J18" i="296"/>
  <c r="K18" i="296"/>
  <c r="B19" i="296"/>
  <c r="C19" i="296"/>
  <c r="D19" i="296"/>
  <c r="E19" i="296"/>
  <c r="F19" i="296"/>
  <c r="G19" i="296"/>
  <c r="H19" i="296"/>
  <c r="I19" i="296"/>
  <c r="J19" i="296"/>
  <c r="K19" i="296"/>
  <c r="B20" i="296"/>
  <c r="C20" i="296"/>
  <c r="D20" i="296"/>
  <c r="E20" i="296"/>
  <c r="F20" i="296"/>
  <c r="G20" i="296"/>
  <c r="H20" i="296"/>
  <c r="I20" i="296"/>
  <c r="J20" i="296"/>
  <c r="K20" i="296"/>
  <c r="B21" i="296"/>
  <c r="C21" i="296"/>
  <c r="D21" i="296"/>
  <c r="E21" i="296"/>
  <c r="F21" i="296"/>
  <c r="G21" i="296"/>
  <c r="H21" i="296"/>
  <c r="I21" i="296"/>
  <c r="J21" i="296"/>
  <c r="K21" i="296"/>
  <c r="B22" i="296"/>
  <c r="C22" i="296"/>
  <c r="D22" i="296"/>
  <c r="E22" i="296"/>
  <c r="F22" i="296"/>
  <c r="G22" i="296"/>
  <c r="H22" i="296"/>
  <c r="I22" i="296"/>
  <c r="J22" i="296"/>
  <c r="K22" i="296"/>
  <c r="B23" i="296"/>
  <c r="C23" i="296"/>
  <c r="D23" i="296"/>
  <c r="E23" i="296"/>
  <c r="F23" i="296"/>
  <c r="G23" i="296"/>
  <c r="H23" i="296"/>
  <c r="I23" i="296"/>
  <c r="J23" i="296"/>
  <c r="K23" i="296"/>
  <c r="B24" i="296"/>
  <c r="C24" i="296"/>
  <c r="D24" i="296"/>
  <c r="E24" i="296"/>
  <c r="F24" i="296"/>
  <c r="G24" i="296"/>
  <c r="H24" i="296"/>
  <c r="I24" i="296"/>
  <c r="J24" i="296"/>
  <c r="K24" i="296"/>
  <c r="B25" i="296"/>
  <c r="C25" i="296"/>
  <c r="D25" i="296"/>
  <c r="E25" i="296"/>
  <c r="F25" i="296"/>
  <c r="G25" i="296"/>
  <c r="H25" i="296"/>
  <c r="I25" i="296"/>
  <c r="J25" i="296"/>
  <c r="K25" i="296"/>
  <c r="B26" i="296"/>
  <c r="C26" i="296"/>
  <c r="D26" i="296"/>
  <c r="E26" i="296"/>
  <c r="F26" i="296"/>
  <c r="G26" i="296"/>
  <c r="H26" i="296"/>
  <c r="I26" i="296"/>
  <c r="J26" i="296"/>
  <c r="K26" i="296"/>
  <c r="B27" i="296"/>
  <c r="C27" i="296"/>
  <c r="D27" i="296"/>
  <c r="E27" i="296"/>
  <c r="F27" i="296"/>
  <c r="G27" i="296"/>
  <c r="H27" i="296"/>
  <c r="I27" i="296"/>
  <c r="J27" i="296"/>
  <c r="K27" i="296"/>
  <c r="B28" i="296"/>
  <c r="C28" i="296"/>
  <c r="D28" i="296"/>
  <c r="E28" i="296"/>
  <c r="F28" i="296"/>
  <c r="G28" i="296"/>
  <c r="H28" i="296"/>
  <c r="I28" i="296"/>
  <c r="J28" i="296"/>
  <c r="K28" i="296"/>
  <c r="B29" i="296"/>
  <c r="C29" i="296"/>
  <c r="D29" i="296"/>
  <c r="E29" i="296"/>
  <c r="F29" i="296"/>
  <c r="G29" i="296"/>
  <c r="H29" i="296"/>
  <c r="I29" i="296"/>
  <c r="J29" i="296"/>
  <c r="K29" i="296"/>
  <c r="B30" i="296"/>
  <c r="C30" i="296"/>
  <c r="D30" i="296"/>
  <c r="E30" i="296"/>
  <c r="F30" i="296"/>
  <c r="G30" i="296"/>
  <c r="H30" i="296"/>
  <c r="I30" i="296"/>
  <c r="J30" i="296"/>
  <c r="K30" i="296"/>
  <c r="B31" i="296"/>
  <c r="C31" i="296"/>
  <c r="D31" i="296"/>
  <c r="E31" i="296"/>
  <c r="F31" i="296"/>
  <c r="G31" i="296"/>
  <c r="H31" i="296"/>
  <c r="I31" i="296"/>
  <c r="J31" i="296"/>
  <c r="K31" i="296"/>
  <c r="B32" i="296"/>
  <c r="C32" i="296"/>
  <c r="D32" i="296"/>
  <c r="E32" i="296"/>
  <c r="F32" i="296"/>
  <c r="G32" i="296"/>
  <c r="H32" i="296"/>
  <c r="I32" i="296"/>
  <c r="J32" i="296"/>
  <c r="K32" i="296"/>
  <c r="B33" i="296"/>
  <c r="C33" i="296"/>
  <c r="D33" i="296"/>
  <c r="E33" i="296"/>
  <c r="F33" i="296"/>
  <c r="G33" i="296"/>
  <c r="H33" i="296"/>
  <c r="I33" i="296"/>
  <c r="J33" i="296"/>
  <c r="K33" i="296"/>
  <c r="B34" i="296"/>
  <c r="C34" i="296"/>
  <c r="D34" i="296"/>
  <c r="E34" i="296"/>
  <c r="F34" i="296"/>
  <c r="G34" i="296"/>
  <c r="H34" i="296"/>
  <c r="I34" i="296"/>
  <c r="J34" i="296"/>
  <c r="K34" i="296"/>
  <c r="B35" i="296"/>
  <c r="C35" i="296"/>
  <c r="D35" i="296"/>
  <c r="E35" i="296"/>
  <c r="F35" i="296"/>
  <c r="G35" i="296"/>
  <c r="H35" i="296"/>
  <c r="I35" i="296"/>
  <c r="J35" i="296"/>
  <c r="K35" i="296"/>
  <c r="B36" i="296"/>
  <c r="C36" i="296"/>
  <c r="D36" i="296"/>
  <c r="E36" i="296"/>
  <c r="F36" i="296"/>
  <c r="G36" i="296"/>
  <c r="H36" i="296"/>
  <c r="I36" i="296"/>
  <c r="J36" i="296"/>
  <c r="K36" i="296"/>
  <c r="B37" i="296"/>
  <c r="C37" i="296"/>
  <c r="D37" i="296"/>
  <c r="E37" i="296"/>
  <c r="F37" i="296"/>
  <c r="G37" i="296"/>
  <c r="H37" i="296"/>
  <c r="I37" i="296"/>
  <c r="J37" i="296"/>
  <c r="K37" i="296"/>
  <c r="B38" i="296"/>
  <c r="C38" i="296"/>
  <c r="D38" i="296"/>
  <c r="E38" i="296"/>
  <c r="F38" i="296"/>
  <c r="G38" i="296"/>
  <c r="H38" i="296"/>
  <c r="I38" i="296"/>
  <c r="J38" i="296"/>
  <c r="K38" i="296"/>
  <c r="B39" i="296"/>
  <c r="C39" i="296"/>
  <c r="D39" i="296"/>
  <c r="E39" i="296"/>
  <c r="F39" i="296"/>
  <c r="G39" i="296"/>
  <c r="H39" i="296"/>
  <c r="I39" i="296"/>
  <c r="J39" i="296"/>
  <c r="K39" i="296"/>
  <c r="B40" i="296"/>
  <c r="C40" i="296"/>
  <c r="D40" i="296"/>
  <c r="E40" i="296"/>
  <c r="F40" i="296"/>
  <c r="G40" i="296"/>
  <c r="H40" i="296"/>
  <c r="I40" i="296"/>
  <c r="J40" i="296"/>
  <c r="K40" i="296"/>
  <c r="B41" i="296"/>
  <c r="C41" i="296"/>
  <c r="D41" i="296"/>
  <c r="E41" i="296"/>
  <c r="F41" i="296"/>
  <c r="G41" i="296"/>
  <c r="H41" i="296"/>
  <c r="I41" i="296"/>
  <c r="J41" i="296"/>
  <c r="K41" i="296"/>
  <c r="B42" i="296"/>
  <c r="C42" i="296"/>
  <c r="D42" i="296"/>
  <c r="E42" i="296"/>
  <c r="F42" i="296"/>
  <c r="G42" i="296"/>
  <c r="H42" i="296"/>
  <c r="I42" i="296"/>
  <c r="J42" i="296"/>
  <c r="K42" i="296"/>
  <c r="B43" i="296"/>
  <c r="C43" i="296"/>
  <c r="D43" i="296"/>
  <c r="E43" i="296"/>
  <c r="F43" i="296"/>
  <c r="G43" i="296"/>
  <c r="H43" i="296"/>
  <c r="I43" i="296"/>
  <c r="J43" i="296"/>
  <c r="K43" i="296"/>
  <c r="B44" i="296"/>
  <c r="C44" i="296"/>
  <c r="D44" i="296"/>
  <c r="E44" i="296"/>
  <c r="F44" i="296"/>
  <c r="G44" i="296"/>
  <c r="H44" i="296"/>
  <c r="I44" i="296"/>
  <c r="J44" i="296"/>
  <c r="K44" i="296"/>
  <c r="B45" i="296"/>
  <c r="C45" i="296"/>
  <c r="D45" i="296"/>
  <c r="E45" i="296"/>
  <c r="F45" i="296"/>
  <c r="G45" i="296"/>
  <c r="H45" i="296"/>
  <c r="I45" i="296"/>
  <c r="J45" i="296"/>
  <c r="K45" i="296"/>
  <c r="B46" i="296"/>
  <c r="C46" i="296"/>
  <c r="D46" i="296"/>
  <c r="E46" i="296"/>
  <c r="F46" i="296"/>
  <c r="G46" i="296"/>
  <c r="H46" i="296"/>
  <c r="I46" i="296"/>
  <c r="J46" i="296"/>
  <c r="K46" i="296"/>
  <c r="B47" i="296"/>
  <c r="C47" i="296"/>
  <c r="D47" i="296"/>
  <c r="E47" i="296"/>
  <c r="F47" i="296"/>
  <c r="G47" i="296"/>
  <c r="H47" i="296"/>
  <c r="I47" i="296"/>
  <c r="J47" i="296"/>
  <c r="K47" i="296"/>
  <c r="B48" i="296"/>
  <c r="C48" i="296"/>
  <c r="D48" i="296"/>
  <c r="E48" i="296"/>
  <c r="F48" i="296"/>
  <c r="G48" i="296"/>
  <c r="H48" i="296"/>
  <c r="I48" i="296"/>
  <c r="J48" i="296"/>
  <c r="K48" i="296"/>
  <c r="B49" i="296"/>
  <c r="C49" i="296"/>
  <c r="D49" i="296"/>
  <c r="E49" i="296"/>
  <c r="F49" i="296"/>
  <c r="G49" i="296"/>
  <c r="H49" i="296"/>
  <c r="I49" i="296"/>
  <c r="J49" i="296"/>
  <c r="K49" i="296"/>
  <c r="B50" i="296"/>
  <c r="C50" i="296"/>
  <c r="D50" i="296"/>
  <c r="E50" i="296"/>
  <c r="F50" i="296"/>
  <c r="G50" i="296"/>
  <c r="H50" i="296"/>
  <c r="I50" i="296"/>
  <c r="J50" i="296"/>
  <c r="K50" i="296"/>
  <c r="B51" i="296"/>
  <c r="C51" i="296"/>
  <c r="D51" i="296"/>
  <c r="E51" i="296"/>
  <c r="F51" i="296"/>
  <c r="G51" i="296"/>
  <c r="H51" i="296"/>
  <c r="I51" i="296"/>
  <c r="J51" i="296"/>
  <c r="K51" i="296"/>
  <c r="B52" i="296"/>
  <c r="C52" i="296"/>
  <c r="D52" i="296"/>
  <c r="E52" i="296"/>
  <c r="F52" i="296"/>
  <c r="G52" i="296"/>
  <c r="H52" i="296"/>
  <c r="I52" i="296"/>
  <c r="J52" i="296"/>
  <c r="K52" i="296"/>
  <c r="B53" i="296"/>
  <c r="C53" i="296"/>
  <c r="D53" i="296"/>
  <c r="E53" i="296"/>
  <c r="F53" i="296"/>
  <c r="G53" i="296"/>
  <c r="H53" i="296"/>
  <c r="I53" i="296"/>
  <c r="J53" i="296"/>
  <c r="K53" i="296"/>
  <c r="B54" i="296"/>
  <c r="C54" i="296"/>
  <c r="D54" i="296"/>
  <c r="E54" i="296"/>
  <c r="F54" i="296"/>
  <c r="G54" i="296"/>
  <c r="H54" i="296"/>
  <c r="I54" i="296"/>
  <c r="J54" i="296"/>
  <c r="K54" i="296"/>
  <c r="B55" i="296"/>
  <c r="C55" i="296"/>
  <c r="D55" i="296"/>
  <c r="E55" i="296"/>
  <c r="F55" i="296"/>
  <c r="G55" i="296"/>
  <c r="H55" i="296"/>
  <c r="I55" i="296"/>
  <c r="J55" i="296"/>
  <c r="K55" i="296"/>
  <c r="B56" i="296"/>
  <c r="C56" i="296"/>
  <c r="D56" i="296"/>
  <c r="E56" i="296"/>
  <c r="F56" i="296"/>
  <c r="G56" i="296"/>
  <c r="H56" i="296"/>
  <c r="I56" i="296"/>
  <c r="J56" i="296"/>
  <c r="K56" i="296"/>
  <c r="K59" i="296" l="1"/>
  <c r="K57" i="296"/>
  <c r="K58" i="296"/>
  <c r="G59" i="296"/>
  <c r="G57" i="296"/>
  <c r="G58" i="296"/>
  <c r="C59" i="296"/>
  <c r="C57" i="296"/>
  <c r="C58" i="296"/>
  <c r="J59" i="296"/>
  <c r="J57" i="296"/>
  <c r="J58" i="296"/>
  <c r="F59" i="296"/>
  <c r="F57" i="296"/>
  <c r="F58" i="296"/>
  <c r="B59" i="296"/>
  <c r="B58" i="296"/>
  <c r="B57" i="296"/>
  <c r="I57" i="296"/>
  <c r="I58" i="296"/>
  <c r="I59" i="296"/>
  <c r="E57" i="296"/>
  <c r="E58" i="296"/>
  <c r="E59" i="296"/>
  <c r="H58" i="296"/>
  <c r="H59" i="296"/>
  <c r="H57" i="296"/>
  <c r="D58" i="296"/>
  <c r="D59" i="296"/>
  <c r="D57" i="296"/>
  <c r="CN29" i="224"/>
  <c r="C2" i="296" s="1"/>
  <c r="CO29" i="224"/>
  <c r="CP29" i="224"/>
  <c r="CQ29" i="224"/>
  <c r="CR29" i="224"/>
  <c r="CS29" i="224"/>
  <c r="CT29" i="224"/>
  <c r="CU29" i="224"/>
  <c r="CV29" i="224"/>
  <c r="CW29" i="224"/>
  <c r="CX29" i="224"/>
  <c r="CY29" i="224"/>
  <c r="CZ29" i="224"/>
  <c r="DA29" i="224"/>
  <c r="DB29" i="224"/>
  <c r="DC29" i="224"/>
  <c r="DD29" i="224"/>
  <c r="DE29" i="224"/>
  <c r="DF29" i="224"/>
  <c r="DG29" i="224"/>
  <c r="DH29" i="224"/>
  <c r="DI29" i="224"/>
  <c r="DJ29" i="224"/>
  <c r="DK29" i="224"/>
  <c r="DL29" i="224"/>
  <c r="DM29" i="224"/>
  <c r="DN29" i="224"/>
  <c r="DO29" i="224"/>
  <c r="DP29" i="224"/>
  <c r="DQ29" i="224"/>
  <c r="DR29" i="224"/>
  <c r="DS29" i="224"/>
  <c r="DT29" i="224"/>
  <c r="DU29" i="224"/>
  <c r="DV29" i="224"/>
  <c r="DW29" i="224"/>
  <c r="DX29" i="224"/>
  <c r="DY29" i="224"/>
  <c r="DZ29" i="224"/>
  <c r="EA29" i="224"/>
  <c r="EB29" i="224"/>
  <c r="EC29" i="224"/>
  <c r="ED29" i="224"/>
  <c r="EE29" i="224"/>
  <c r="EF29" i="224"/>
  <c r="EG29" i="224"/>
  <c r="EH29" i="224"/>
  <c r="EI29" i="224"/>
  <c r="EJ29" i="224"/>
  <c r="EK29" i="224"/>
  <c r="EL29" i="224"/>
  <c r="EM29" i="224"/>
  <c r="EN29" i="224"/>
  <c r="EO29" i="224"/>
  <c r="EP29" i="224"/>
  <c r="CN30" i="224"/>
  <c r="D2" i="296" s="1"/>
  <c r="CO30" i="224"/>
  <c r="CP30" i="224"/>
  <c r="CQ30" i="224"/>
  <c r="CR30" i="224"/>
  <c r="CS30" i="224"/>
  <c r="CT30" i="224"/>
  <c r="CU30" i="224"/>
  <c r="CV30" i="224"/>
  <c r="CW30" i="224"/>
  <c r="CX30" i="224"/>
  <c r="CY30" i="224"/>
  <c r="CZ30" i="224"/>
  <c r="DA30" i="224"/>
  <c r="DB30" i="224"/>
  <c r="DC30" i="224"/>
  <c r="DD30" i="224"/>
  <c r="DE30" i="224"/>
  <c r="DF30" i="224"/>
  <c r="DG30" i="224"/>
  <c r="DH30" i="224"/>
  <c r="DI30" i="224"/>
  <c r="DJ30" i="224"/>
  <c r="DK30" i="224"/>
  <c r="DL30" i="224"/>
  <c r="DM30" i="224"/>
  <c r="DN30" i="224"/>
  <c r="DO30" i="224"/>
  <c r="DP30" i="224"/>
  <c r="DQ30" i="224"/>
  <c r="DR30" i="224"/>
  <c r="DS30" i="224"/>
  <c r="DT30" i="224"/>
  <c r="DU30" i="224"/>
  <c r="DV30" i="224"/>
  <c r="DW30" i="224"/>
  <c r="DX30" i="224"/>
  <c r="DY30" i="224"/>
  <c r="DZ30" i="224"/>
  <c r="EA30" i="224"/>
  <c r="EB30" i="224"/>
  <c r="EC30" i="224"/>
  <c r="ED30" i="224"/>
  <c r="EE30" i="224"/>
  <c r="EF30" i="224"/>
  <c r="EG30" i="224"/>
  <c r="EH30" i="224"/>
  <c r="EI30" i="224"/>
  <c r="EJ30" i="224"/>
  <c r="EK30" i="224"/>
  <c r="EL30" i="224"/>
  <c r="EM30" i="224"/>
  <c r="EN30" i="224"/>
  <c r="EO30" i="224"/>
  <c r="EP30" i="224"/>
  <c r="CN31" i="224"/>
  <c r="E2" i="296" s="1"/>
  <c r="CO31" i="224"/>
  <c r="CP31" i="224"/>
  <c r="CQ31" i="224"/>
  <c r="CR31" i="224"/>
  <c r="CS31" i="224"/>
  <c r="CT31" i="224"/>
  <c r="CU31" i="224"/>
  <c r="CV31" i="224"/>
  <c r="CW31" i="224"/>
  <c r="CX31" i="224"/>
  <c r="CY31" i="224"/>
  <c r="CZ31" i="224"/>
  <c r="DA31" i="224"/>
  <c r="DB31" i="224"/>
  <c r="DC31" i="224"/>
  <c r="DD31" i="224"/>
  <c r="DE31" i="224"/>
  <c r="DF31" i="224"/>
  <c r="DG31" i="224"/>
  <c r="DH31" i="224"/>
  <c r="DI31" i="224"/>
  <c r="DJ31" i="224"/>
  <c r="DK31" i="224"/>
  <c r="DL31" i="224"/>
  <c r="DM31" i="224"/>
  <c r="DN31" i="224"/>
  <c r="DO31" i="224"/>
  <c r="DP31" i="224"/>
  <c r="DQ31" i="224"/>
  <c r="DR31" i="224"/>
  <c r="DS31" i="224"/>
  <c r="DT31" i="224"/>
  <c r="DU31" i="224"/>
  <c r="DV31" i="224"/>
  <c r="DW31" i="224"/>
  <c r="DX31" i="224"/>
  <c r="DY31" i="224"/>
  <c r="DZ31" i="224"/>
  <c r="EA31" i="224"/>
  <c r="EB31" i="224"/>
  <c r="EC31" i="224"/>
  <c r="ED31" i="224"/>
  <c r="EE31" i="224"/>
  <c r="EF31" i="224"/>
  <c r="EG31" i="224"/>
  <c r="EH31" i="224"/>
  <c r="EI31" i="224"/>
  <c r="EJ31" i="224"/>
  <c r="EK31" i="224"/>
  <c r="EL31" i="224"/>
  <c r="EM31" i="224"/>
  <c r="EN31" i="224"/>
  <c r="EO31" i="224"/>
  <c r="EP31" i="224"/>
  <c r="CN32" i="224"/>
  <c r="F2" i="296" s="1"/>
  <c r="CO32" i="224"/>
  <c r="CP32" i="224"/>
  <c r="CQ32" i="224"/>
  <c r="CR32" i="224"/>
  <c r="CS32" i="224"/>
  <c r="CT32" i="224"/>
  <c r="CU32" i="224"/>
  <c r="CV32" i="224"/>
  <c r="CW32" i="224"/>
  <c r="CX32" i="224"/>
  <c r="CY32" i="224"/>
  <c r="CZ32" i="224"/>
  <c r="DA32" i="224"/>
  <c r="DB32" i="224"/>
  <c r="DC32" i="224"/>
  <c r="DD32" i="224"/>
  <c r="DE32" i="224"/>
  <c r="DF32" i="224"/>
  <c r="DG32" i="224"/>
  <c r="DH32" i="224"/>
  <c r="DI32" i="224"/>
  <c r="DJ32" i="224"/>
  <c r="DK32" i="224"/>
  <c r="DL32" i="224"/>
  <c r="DM32" i="224"/>
  <c r="DN32" i="224"/>
  <c r="DO32" i="224"/>
  <c r="DP32" i="224"/>
  <c r="DQ32" i="224"/>
  <c r="DR32" i="224"/>
  <c r="DS32" i="224"/>
  <c r="DT32" i="224"/>
  <c r="DU32" i="224"/>
  <c r="DV32" i="224"/>
  <c r="DW32" i="224"/>
  <c r="DX32" i="224"/>
  <c r="DY32" i="224"/>
  <c r="DZ32" i="224"/>
  <c r="EA32" i="224"/>
  <c r="EB32" i="224"/>
  <c r="EC32" i="224"/>
  <c r="ED32" i="224"/>
  <c r="EE32" i="224"/>
  <c r="EF32" i="224"/>
  <c r="EG32" i="224"/>
  <c r="EH32" i="224"/>
  <c r="EI32" i="224"/>
  <c r="EJ32" i="224"/>
  <c r="EK32" i="224"/>
  <c r="EL32" i="224"/>
  <c r="EM32" i="224"/>
  <c r="EN32" i="224"/>
  <c r="EO32" i="224"/>
  <c r="EP32" i="224"/>
  <c r="CN33" i="224"/>
  <c r="G2" i="296" s="1"/>
  <c r="CO33" i="224"/>
  <c r="CP33" i="224"/>
  <c r="CQ33" i="224"/>
  <c r="CR33" i="224"/>
  <c r="CS33" i="224"/>
  <c r="CT33" i="224"/>
  <c r="CU33" i="224"/>
  <c r="CV33" i="224"/>
  <c r="CW33" i="224"/>
  <c r="CX33" i="224"/>
  <c r="CY33" i="224"/>
  <c r="CZ33" i="224"/>
  <c r="DA33" i="224"/>
  <c r="DB33" i="224"/>
  <c r="DC33" i="224"/>
  <c r="DD33" i="224"/>
  <c r="DE33" i="224"/>
  <c r="DF33" i="224"/>
  <c r="DG33" i="224"/>
  <c r="DH33" i="224"/>
  <c r="DI33" i="224"/>
  <c r="DJ33" i="224"/>
  <c r="DK33" i="224"/>
  <c r="DL33" i="224"/>
  <c r="DM33" i="224"/>
  <c r="DN33" i="224"/>
  <c r="DO33" i="224"/>
  <c r="DP33" i="224"/>
  <c r="DQ33" i="224"/>
  <c r="DR33" i="224"/>
  <c r="DS33" i="224"/>
  <c r="DT33" i="224"/>
  <c r="DU33" i="224"/>
  <c r="DV33" i="224"/>
  <c r="DW33" i="224"/>
  <c r="DX33" i="224"/>
  <c r="DY33" i="224"/>
  <c r="DZ33" i="224"/>
  <c r="EA33" i="224"/>
  <c r="EB33" i="224"/>
  <c r="EC33" i="224"/>
  <c r="ED33" i="224"/>
  <c r="EE33" i="224"/>
  <c r="EF33" i="224"/>
  <c r="EG33" i="224"/>
  <c r="EH33" i="224"/>
  <c r="EI33" i="224"/>
  <c r="EJ33" i="224"/>
  <c r="EK33" i="224"/>
  <c r="EL33" i="224"/>
  <c r="EM33" i="224"/>
  <c r="EN33" i="224"/>
  <c r="EO33" i="224"/>
  <c r="EP33" i="224"/>
  <c r="CN34" i="224"/>
  <c r="H2" i="296" s="1"/>
  <c r="CO34" i="224"/>
  <c r="CP34" i="224"/>
  <c r="CQ34" i="224"/>
  <c r="CR34" i="224"/>
  <c r="CS34" i="224"/>
  <c r="CT34" i="224"/>
  <c r="CU34" i="224"/>
  <c r="CV34" i="224"/>
  <c r="CW34" i="224"/>
  <c r="CX34" i="224"/>
  <c r="CY34" i="224"/>
  <c r="CZ34" i="224"/>
  <c r="DA34" i="224"/>
  <c r="DB34" i="224"/>
  <c r="DC34" i="224"/>
  <c r="DD34" i="224"/>
  <c r="DE34" i="224"/>
  <c r="DF34" i="224"/>
  <c r="DG34" i="224"/>
  <c r="DH34" i="224"/>
  <c r="DI34" i="224"/>
  <c r="DJ34" i="224"/>
  <c r="DK34" i="224"/>
  <c r="DL34" i="224"/>
  <c r="DM34" i="224"/>
  <c r="DN34" i="224"/>
  <c r="DO34" i="224"/>
  <c r="DP34" i="224"/>
  <c r="DQ34" i="224"/>
  <c r="DR34" i="224"/>
  <c r="DS34" i="224"/>
  <c r="DT34" i="224"/>
  <c r="DU34" i="224"/>
  <c r="DV34" i="224"/>
  <c r="DW34" i="224"/>
  <c r="DX34" i="224"/>
  <c r="DY34" i="224"/>
  <c r="DZ34" i="224"/>
  <c r="EA34" i="224"/>
  <c r="EB34" i="224"/>
  <c r="EC34" i="224"/>
  <c r="ED34" i="224"/>
  <c r="EE34" i="224"/>
  <c r="EF34" i="224"/>
  <c r="EG34" i="224"/>
  <c r="EH34" i="224"/>
  <c r="EI34" i="224"/>
  <c r="EJ34" i="224"/>
  <c r="EK34" i="224"/>
  <c r="EL34" i="224"/>
  <c r="EM34" i="224"/>
  <c r="EN34" i="224"/>
  <c r="EO34" i="224"/>
  <c r="EP34" i="224"/>
  <c r="CN35" i="224"/>
  <c r="I2" i="296" s="1"/>
  <c r="CO35" i="224"/>
  <c r="CP35" i="224"/>
  <c r="CQ35" i="224"/>
  <c r="CR35" i="224"/>
  <c r="CS35" i="224"/>
  <c r="CT35" i="224"/>
  <c r="CU35" i="224"/>
  <c r="CV35" i="224"/>
  <c r="CW35" i="224"/>
  <c r="CX35" i="224"/>
  <c r="CY35" i="224"/>
  <c r="CZ35" i="224"/>
  <c r="DA35" i="224"/>
  <c r="DB35" i="224"/>
  <c r="DC35" i="224"/>
  <c r="DD35" i="224"/>
  <c r="DE35" i="224"/>
  <c r="DF35" i="224"/>
  <c r="DG35" i="224"/>
  <c r="DH35" i="224"/>
  <c r="DI35" i="224"/>
  <c r="DJ35" i="224"/>
  <c r="DK35" i="224"/>
  <c r="DL35" i="224"/>
  <c r="DM35" i="224"/>
  <c r="DN35" i="224"/>
  <c r="DO35" i="224"/>
  <c r="DP35" i="224"/>
  <c r="DQ35" i="224"/>
  <c r="DR35" i="224"/>
  <c r="DS35" i="224"/>
  <c r="DT35" i="224"/>
  <c r="DU35" i="224"/>
  <c r="DV35" i="224"/>
  <c r="DW35" i="224"/>
  <c r="DX35" i="224"/>
  <c r="DY35" i="224"/>
  <c r="DZ35" i="224"/>
  <c r="EA35" i="224"/>
  <c r="EB35" i="224"/>
  <c r="EC35" i="224"/>
  <c r="ED35" i="224"/>
  <c r="EE35" i="224"/>
  <c r="EF35" i="224"/>
  <c r="EG35" i="224"/>
  <c r="EH35" i="224"/>
  <c r="EI35" i="224"/>
  <c r="EJ35" i="224"/>
  <c r="EK35" i="224"/>
  <c r="EL35" i="224"/>
  <c r="EM35" i="224"/>
  <c r="EN35" i="224"/>
  <c r="EO35" i="224"/>
  <c r="EP35" i="224"/>
  <c r="CN36" i="224"/>
  <c r="J2" i="296" s="1"/>
  <c r="CO36" i="224"/>
  <c r="CP36" i="224"/>
  <c r="CQ36" i="224"/>
  <c r="CR36" i="224"/>
  <c r="CS36" i="224"/>
  <c r="CT36" i="224"/>
  <c r="CU36" i="224"/>
  <c r="CV36" i="224"/>
  <c r="CW36" i="224"/>
  <c r="CX36" i="224"/>
  <c r="CY36" i="224"/>
  <c r="CZ36" i="224"/>
  <c r="DA36" i="224"/>
  <c r="DB36" i="224"/>
  <c r="DC36" i="224"/>
  <c r="DD36" i="224"/>
  <c r="DE36" i="224"/>
  <c r="DF36" i="224"/>
  <c r="DG36" i="224"/>
  <c r="DH36" i="224"/>
  <c r="DI36" i="224"/>
  <c r="DJ36" i="224"/>
  <c r="DK36" i="224"/>
  <c r="DL36" i="224"/>
  <c r="DM36" i="224"/>
  <c r="DN36" i="224"/>
  <c r="DO36" i="224"/>
  <c r="DP36" i="224"/>
  <c r="DQ36" i="224"/>
  <c r="DR36" i="224"/>
  <c r="DS36" i="224"/>
  <c r="DT36" i="224"/>
  <c r="DU36" i="224"/>
  <c r="DV36" i="224"/>
  <c r="DW36" i="224"/>
  <c r="DX36" i="224"/>
  <c r="DY36" i="224"/>
  <c r="DZ36" i="224"/>
  <c r="EA36" i="224"/>
  <c r="EB36" i="224"/>
  <c r="EC36" i="224"/>
  <c r="ED36" i="224"/>
  <c r="EE36" i="224"/>
  <c r="EF36" i="224"/>
  <c r="EG36" i="224"/>
  <c r="EH36" i="224"/>
  <c r="EI36" i="224"/>
  <c r="EJ36" i="224"/>
  <c r="EK36" i="224"/>
  <c r="EL36" i="224"/>
  <c r="EM36" i="224"/>
  <c r="EN36" i="224"/>
  <c r="EO36" i="224"/>
  <c r="EP36" i="224"/>
  <c r="CN37" i="224"/>
  <c r="K2" i="296" s="1"/>
  <c r="CO37" i="224"/>
  <c r="CP37" i="224"/>
  <c r="CQ37" i="224"/>
  <c r="CR37" i="224"/>
  <c r="CS37" i="224"/>
  <c r="CT37" i="224"/>
  <c r="CU37" i="224"/>
  <c r="CV37" i="224"/>
  <c r="CW37" i="224"/>
  <c r="CX37" i="224"/>
  <c r="CY37" i="224"/>
  <c r="CZ37" i="224"/>
  <c r="DA37" i="224"/>
  <c r="DB37" i="224"/>
  <c r="DC37" i="224"/>
  <c r="DD37" i="224"/>
  <c r="DE37" i="224"/>
  <c r="DF37" i="224"/>
  <c r="DG37" i="224"/>
  <c r="DH37" i="224"/>
  <c r="DI37" i="224"/>
  <c r="DJ37" i="224"/>
  <c r="DK37" i="224"/>
  <c r="DL37" i="224"/>
  <c r="DM37" i="224"/>
  <c r="DN37" i="224"/>
  <c r="DO37" i="224"/>
  <c r="DP37" i="224"/>
  <c r="DQ37" i="224"/>
  <c r="DR37" i="224"/>
  <c r="DS37" i="224"/>
  <c r="DT37" i="224"/>
  <c r="DU37" i="224"/>
  <c r="DV37" i="224"/>
  <c r="DW37" i="224"/>
  <c r="DX37" i="224"/>
  <c r="DY37" i="224"/>
  <c r="DZ37" i="224"/>
  <c r="EA37" i="224"/>
  <c r="EB37" i="224"/>
  <c r="EC37" i="224"/>
  <c r="ED37" i="224"/>
  <c r="EE37" i="224"/>
  <c r="EF37" i="224"/>
  <c r="EG37" i="224"/>
  <c r="EH37" i="224"/>
  <c r="EI37" i="224"/>
  <c r="EJ37" i="224"/>
  <c r="EK37" i="224"/>
  <c r="EL37" i="224"/>
  <c r="EM37" i="224"/>
  <c r="EN37" i="224"/>
  <c r="EO37" i="224"/>
  <c r="EP37" i="224"/>
  <c r="CO28" i="224"/>
  <c r="CP28" i="224"/>
  <c r="CQ28" i="224"/>
  <c r="CR28" i="224"/>
  <c r="CS28" i="224"/>
  <c r="CT28" i="224"/>
  <c r="CU28" i="224"/>
  <c r="CV28" i="224"/>
  <c r="CW28" i="224"/>
  <c r="CX28" i="224"/>
  <c r="CY28" i="224"/>
  <c r="CZ28" i="224"/>
  <c r="DA28" i="224"/>
  <c r="DB28" i="224"/>
  <c r="DC28" i="224"/>
  <c r="DD28" i="224"/>
  <c r="DE28" i="224"/>
  <c r="DF28" i="224"/>
  <c r="DG28" i="224"/>
  <c r="DH28" i="224"/>
  <c r="DI28" i="224"/>
  <c r="DJ28" i="224"/>
  <c r="DK28" i="224"/>
  <c r="DL28" i="224"/>
  <c r="DM28" i="224"/>
  <c r="DN28" i="224"/>
  <c r="DO28" i="224"/>
  <c r="DP28" i="224"/>
  <c r="DQ28" i="224"/>
  <c r="DR28" i="224"/>
  <c r="DS28" i="224"/>
  <c r="DT28" i="224"/>
  <c r="DU28" i="224"/>
  <c r="DV28" i="224"/>
  <c r="DW28" i="224"/>
  <c r="DX28" i="224"/>
  <c r="DY28" i="224"/>
  <c r="DZ28" i="224"/>
  <c r="EA28" i="224"/>
  <c r="EB28" i="224"/>
  <c r="EC28" i="224"/>
  <c r="ED28" i="224"/>
  <c r="EE28" i="224"/>
  <c r="EF28" i="224"/>
  <c r="EG28" i="224"/>
  <c r="EH28" i="224"/>
  <c r="EI28" i="224"/>
  <c r="EJ28" i="224"/>
  <c r="EK28" i="224"/>
  <c r="EL28" i="224"/>
  <c r="EM28" i="224"/>
  <c r="EN28" i="224"/>
  <c r="EO28" i="224"/>
  <c r="EP28" i="224"/>
  <c r="CN28" i="224"/>
  <c r="B2" i="296" s="1"/>
  <c r="H26" i="224"/>
  <c r="H21" i="224"/>
  <c r="H17" i="224"/>
  <c r="H13" i="224"/>
  <c r="H8" i="224"/>
  <c r="E20" i="224"/>
  <c r="E21" i="224" s="1"/>
  <c r="E12" i="224"/>
  <c r="F26" i="295"/>
  <c r="C26" i="295"/>
  <c r="B26" i="295"/>
  <c r="F23" i="295"/>
  <c r="C23" i="295"/>
  <c r="B23" i="295"/>
  <c r="F22" i="295"/>
  <c r="G22" i="295" s="1"/>
  <c r="C22" i="295"/>
  <c r="B22" i="295"/>
  <c r="F21" i="295"/>
  <c r="G21" i="295" s="1"/>
  <c r="C21" i="295"/>
  <c r="B21" i="295"/>
  <c r="F18" i="295"/>
  <c r="C18" i="295"/>
  <c r="B18" i="295"/>
  <c r="F17" i="295"/>
  <c r="C17" i="295"/>
  <c r="B17" i="295"/>
  <c r="F14" i="295"/>
  <c r="C14" i="295"/>
  <c r="B14" i="295"/>
  <c r="F13" i="295"/>
  <c r="G13" i="295"/>
  <c r="C13" i="295"/>
  <c r="B13" i="295"/>
  <c r="F10" i="295"/>
  <c r="C10" i="295"/>
  <c r="B10" i="295"/>
  <c r="F9" i="295"/>
  <c r="C9" i="295"/>
  <c r="B9" i="295"/>
  <c r="F8" i="295"/>
  <c r="G8" i="295"/>
  <c r="C8" i="295"/>
  <c r="B8" i="295"/>
  <c r="F26" i="294"/>
  <c r="G26" i="294" s="1"/>
  <c r="C26" i="294"/>
  <c r="B26" i="294"/>
  <c r="F23" i="294"/>
  <c r="G23" i="294" s="1"/>
  <c r="C23" i="294"/>
  <c r="B23" i="294"/>
  <c r="F22" i="294"/>
  <c r="G22" i="294" s="1"/>
  <c r="C22" i="294"/>
  <c r="B22" i="294"/>
  <c r="F21" i="294"/>
  <c r="G21" i="294"/>
  <c r="C21" i="294"/>
  <c r="B21" i="294"/>
  <c r="F18" i="294"/>
  <c r="G18" i="294"/>
  <c r="C18" i="294"/>
  <c r="B18" i="294"/>
  <c r="F17" i="294"/>
  <c r="C17" i="294"/>
  <c r="B17" i="294"/>
  <c r="F14" i="294"/>
  <c r="C14" i="294"/>
  <c r="B14" i="294"/>
  <c r="F13" i="294"/>
  <c r="G13" i="294" s="1"/>
  <c r="G27" i="294" s="1"/>
  <c r="C13" i="294"/>
  <c r="B13" i="294"/>
  <c r="F10" i="294"/>
  <c r="G10" i="294" s="1"/>
  <c r="C10" i="294"/>
  <c r="B10" i="294"/>
  <c r="F9" i="294"/>
  <c r="C9" i="294"/>
  <c r="B9" i="294"/>
  <c r="F8" i="294"/>
  <c r="C8" i="294"/>
  <c r="B8" i="294"/>
  <c r="F26" i="293"/>
  <c r="G26" i="293"/>
  <c r="C26" i="293"/>
  <c r="B26" i="293"/>
  <c r="F23" i="293"/>
  <c r="G23" i="293"/>
  <c r="C23" i="293"/>
  <c r="B23" i="293"/>
  <c r="F22" i="293"/>
  <c r="C22" i="293"/>
  <c r="B22" i="293"/>
  <c r="F21" i="293"/>
  <c r="C21" i="293"/>
  <c r="B21" i="293"/>
  <c r="F18" i="293"/>
  <c r="G18" i="293" s="1"/>
  <c r="C18" i="293"/>
  <c r="B18" i="293"/>
  <c r="F17" i="293"/>
  <c r="G17" i="293" s="1"/>
  <c r="C17" i="293"/>
  <c r="B17" i="293"/>
  <c r="F14" i="293"/>
  <c r="G14" i="293" s="1"/>
  <c r="C14" i="293"/>
  <c r="B14" i="293"/>
  <c r="F13" i="293"/>
  <c r="G13" i="293" s="1"/>
  <c r="C13" i="293"/>
  <c r="B13" i="293"/>
  <c r="F10" i="293"/>
  <c r="G10" i="293"/>
  <c r="C10" i="293"/>
  <c r="B10" i="293"/>
  <c r="F9" i="293"/>
  <c r="G9" i="293"/>
  <c r="C9" i="293"/>
  <c r="B9" i="293"/>
  <c r="F8" i="293"/>
  <c r="C8" i="293"/>
  <c r="B8" i="293"/>
  <c r="F26" i="292"/>
  <c r="C26" i="292"/>
  <c r="B26" i="292"/>
  <c r="F23" i="292"/>
  <c r="G23" i="292" s="1"/>
  <c r="C23" i="292"/>
  <c r="B23" i="292"/>
  <c r="F22" i="292"/>
  <c r="G22" i="292" s="1"/>
  <c r="C22" i="292"/>
  <c r="B22" i="292"/>
  <c r="F21" i="292"/>
  <c r="C21" i="292"/>
  <c r="B21" i="292"/>
  <c r="F18" i="292"/>
  <c r="C18" i="292"/>
  <c r="B18" i="292"/>
  <c r="F17" i="292"/>
  <c r="G17" i="292"/>
  <c r="C17" i="292"/>
  <c r="B17" i="292"/>
  <c r="F14" i="292"/>
  <c r="G14" i="292"/>
  <c r="C14" i="292"/>
  <c r="B14" i="292"/>
  <c r="F13" i="292"/>
  <c r="C13" i="292"/>
  <c r="B13" i="292"/>
  <c r="F10" i="292"/>
  <c r="C10" i="292"/>
  <c r="B10" i="292"/>
  <c r="F9" i="292"/>
  <c r="G9" i="292" s="1"/>
  <c r="C9" i="292"/>
  <c r="B9" i="292"/>
  <c r="F8" i="292"/>
  <c r="G8" i="292" s="1"/>
  <c r="C8" i="292"/>
  <c r="B8" i="292"/>
  <c r="F26" i="291"/>
  <c r="G26" i="291" s="1"/>
  <c r="C26" i="291"/>
  <c r="B26" i="291"/>
  <c r="F23" i="291"/>
  <c r="C23" i="291"/>
  <c r="B23" i="291"/>
  <c r="F22" i="291"/>
  <c r="G22" i="291"/>
  <c r="C22" i="291"/>
  <c r="B22" i="291"/>
  <c r="F21" i="291"/>
  <c r="G21" i="291"/>
  <c r="C21" i="291"/>
  <c r="B21" i="291"/>
  <c r="F18" i="291"/>
  <c r="C18" i="291"/>
  <c r="B18" i="291"/>
  <c r="F17" i="291"/>
  <c r="C17" i="291"/>
  <c r="B17" i="291"/>
  <c r="F14" i="291"/>
  <c r="G14" i="291" s="1"/>
  <c r="C14" i="291"/>
  <c r="B14" i="291"/>
  <c r="F13" i="291"/>
  <c r="G13" i="291"/>
  <c r="C13" i="291"/>
  <c r="B13" i="291"/>
  <c r="F10" i="291"/>
  <c r="G10" i="291" s="1"/>
  <c r="C10" i="291"/>
  <c r="B10" i="291"/>
  <c r="F9" i="291"/>
  <c r="C9" i="291"/>
  <c r="B9" i="291"/>
  <c r="F8" i="291"/>
  <c r="G8" i="291"/>
  <c r="C8" i="291"/>
  <c r="B8" i="291"/>
  <c r="F26" i="290"/>
  <c r="G26" i="290"/>
  <c r="C26" i="290"/>
  <c r="B26" i="290"/>
  <c r="F23" i="290"/>
  <c r="C23" i="290"/>
  <c r="B23" i="290"/>
  <c r="F22" i="290"/>
  <c r="G22" i="290" s="1"/>
  <c r="C22" i="290"/>
  <c r="B22" i="290"/>
  <c r="F21" i="290"/>
  <c r="G21" i="290"/>
  <c r="C21" i="290"/>
  <c r="B21" i="290"/>
  <c r="F18" i="290"/>
  <c r="G18" i="290"/>
  <c r="C18" i="290"/>
  <c r="B18" i="290"/>
  <c r="F17" i="290"/>
  <c r="C17" i="290"/>
  <c r="B17" i="290"/>
  <c r="F14" i="290"/>
  <c r="C14" i="290"/>
  <c r="B14" i="290"/>
  <c r="F13" i="290"/>
  <c r="G13" i="290"/>
  <c r="C13" i="290"/>
  <c r="B13" i="290"/>
  <c r="F10" i="290"/>
  <c r="G10" i="290"/>
  <c r="C10" i="290"/>
  <c r="B10" i="290"/>
  <c r="F9" i="290"/>
  <c r="C9" i="290"/>
  <c r="B9" i="290"/>
  <c r="F8" i="290"/>
  <c r="C8" i="290"/>
  <c r="B8" i="290"/>
  <c r="F26" i="289"/>
  <c r="G26" i="289"/>
  <c r="C26" i="289"/>
  <c r="B26" i="289"/>
  <c r="F23" i="289"/>
  <c r="G23" i="289"/>
  <c r="C23" i="289"/>
  <c r="B23" i="289"/>
  <c r="F22" i="289"/>
  <c r="C22" i="289"/>
  <c r="B22" i="289"/>
  <c r="F21" i="289"/>
  <c r="C21" i="289"/>
  <c r="B21" i="289"/>
  <c r="F18" i="289"/>
  <c r="G18" i="289"/>
  <c r="C18" i="289"/>
  <c r="B18" i="289"/>
  <c r="F17" i="289"/>
  <c r="C17" i="289"/>
  <c r="B17" i="289"/>
  <c r="F14" i="289"/>
  <c r="G14" i="289" s="1"/>
  <c r="C14" i="289"/>
  <c r="B14" i="289"/>
  <c r="F13" i="289"/>
  <c r="C13" i="289"/>
  <c r="B13" i="289"/>
  <c r="F10" i="289"/>
  <c r="C10" i="289"/>
  <c r="B10" i="289"/>
  <c r="F9" i="289"/>
  <c r="G9" i="289"/>
  <c r="C9" i="289"/>
  <c r="B9" i="289"/>
  <c r="F8" i="289"/>
  <c r="C8" i="289"/>
  <c r="B8" i="289"/>
  <c r="F26" i="288"/>
  <c r="C26" i="288"/>
  <c r="B26" i="288"/>
  <c r="F23" i="288"/>
  <c r="G23" i="288" s="1"/>
  <c r="C23" i="288"/>
  <c r="B23" i="288"/>
  <c r="F22" i="288"/>
  <c r="C22" i="288"/>
  <c r="B22" i="288"/>
  <c r="F21" i="288"/>
  <c r="C21" i="288"/>
  <c r="B21" i="288"/>
  <c r="F18" i="288"/>
  <c r="C18" i="288"/>
  <c r="B18" i="288"/>
  <c r="F17" i="288"/>
  <c r="G17" i="288"/>
  <c r="C17" i="288"/>
  <c r="B17" i="288"/>
  <c r="F14" i="288"/>
  <c r="G14" i="288"/>
  <c r="C14" i="288"/>
  <c r="B14" i="288"/>
  <c r="F13" i="288"/>
  <c r="C13" i="288"/>
  <c r="B13" i="288"/>
  <c r="F10" i="288"/>
  <c r="C10" i="288"/>
  <c r="B10" i="288"/>
  <c r="F9" i="288"/>
  <c r="G9" i="288" s="1"/>
  <c r="C9" i="288"/>
  <c r="B9" i="288"/>
  <c r="F8" i="288"/>
  <c r="G8" i="288" s="1"/>
  <c r="G27" i="288" s="1"/>
  <c r="C8" i="288"/>
  <c r="B8" i="288"/>
  <c r="F26" i="287"/>
  <c r="C26" i="287"/>
  <c r="B26" i="287"/>
  <c r="F23" i="287"/>
  <c r="G23" i="287" s="1"/>
  <c r="C23" i="287"/>
  <c r="B23" i="287"/>
  <c r="F22" i="287"/>
  <c r="G22" i="287"/>
  <c r="C22" i="287"/>
  <c r="B22" i="287"/>
  <c r="F21" i="287"/>
  <c r="C21" i="287"/>
  <c r="B21" i="287"/>
  <c r="F18" i="287"/>
  <c r="C18" i="287"/>
  <c r="B18" i="287"/>
  <c r="F17" i="287"/>
  <c r="C17" i="287"/>
  <c r="B17" i="287"/>
  <c r="F14" i="287"/>
  <c r="G14" i="287" s="1"/>
  <c r="C14" i="287"/>
  <c r="B14" i="287"/>
  <c r="F13" i="287"/>
  <c r="G13" i="287" s="1"/>
  <c r="C13" i="287"/>
  <c r="B13" i="287"/>
  <c r="F10" i="287"/>
  <c r="G10" i="287" s="1"/>
  <c r="C10" i="287"/>
  <c r="B10" i="287"/>
  <c r="F9" i="287"/>
  <c r="C9" i="287"/>
  <c r="B9" i="287"/>
  <c r="F8" i="287"/>
  <c r="G8" i="287"/>
  <c r="C8" i="287"/>
  <c r="B8" i="287"/>
  <c r="F26" i="286"/>
  <c r="C26" i="286"/>
  <c r="B26" i="286"/>
  <c r="F23" i="286"/>
  <c r="C23" i="286"/>
  <c r="B23" i="286"/>
  <c r="F22" i="286"/>
  <c r="C22" i="286"/>
  <c r="B22" i="286"/>
  <c r="F21" i="286"/>
  <c r="G21" i="286" s="1"/>
  <c r="C21" i="286"/>
  <c r="B21" i="286"/>
  <c r="F18" i="286"/>
  <c r="G18" i="286" s="1"/>
  <c r="C18" i="286"/>
  <c r="B18" i="286"/>
  <c r="F17" i="286"/>
  <c r="C17" i="286"/>
  <c r="B17" i="286"/>
  <c r="F14" i="286"/>
  <c r="C14" i="286"/>
  <c r="B14" i="286"/>
  <c r="F13" i="286"/>
  <c r="G13" i="286"/>
  <c r="C13" i="286"/>
  <c r="B13" i="286"/>
  <c r="F10" i="286"/>
  <c r="G10" i="286"/>
  <c r="C10" i="286"/>
  <c r="B10" i="286"/>
  <c r="F9" i="286"/>
  <c r="C9" i="286"/>
  <c r="B9" i="286"/>
  <c r="F8" i="286"/>
  <c r="C8" i="286"/>
  <c r="B8" i="286"/>
  <c r="F26" i="285"/>
  <c r="G26" i="285" s="1"/>
  <c r="C26" i="285"/>
  <c r="B26" i="285"/>
  <c r="F23" i="285"/>
  <c r="G23" i="285" s="1"/>
  <c r="C23" i="285"/>
  <c r="B23" i="285"/>
  <c r="F22" i="285"/>
  <c r="G22" i="285" s="1"/>
  <c r="C22" i="285"/>
  <c r="B22" i="285"/>
  <c r="F21" i="285"/>
  <c r="C21" i="285"/>
  <c r="B21" i="285"/>
  <c r="F18" i="285"/>
  <c r="G18" i="285"/>
  <c r="C18" i="285"/>
  <c r="B18" i="285"/>
  <c r="F17" i="285"/>
  <c r="G17" i="285"/>
  <c r="C17" i="285"/>
  <c r="B17" i="285"/>
  <c r="F14" i="285"/>
  <c r="C14" i="285"/>
  <c r="B14" i="285"/>
  <c r="F13" i="285"/>
  <c r="C13" i="285"/>
  <c r="B13" i="285"/>
  <c r="F10" i="285"/>
  <c r="G10" i="285" s="1"/>
  <c r="C10" i="285"/>
  <c r="B10" i="285"/>
  <c r="F9" i="285"/>
  <c r="G9" i="285" s="1"/>
  <c r="C9" i="285"/>
  <c r="B9" i="285"/>
  <c r="F8" i="285"/>
  <c r="G8" i="285" s="1"/>
  <c r="G27" i="285" s="1"/>
  <c r="C8" i="285"/>
  <c r="B8" i="285"/>
  <c r="F26" i="284"/>
  <c r="C26" i="284"/>
  <c r="B26" i="284"/>
  <c r="F23" i="284"/>
  <c r="G23" i="284"/>
  <c r="C23" i="284"/>
  <c r="B23" i="284"/>
  <c r="F22" i="284"/>
  <c r="G22" i="284"/>
  <c r="C22" i="284"/>
  <c r="B22" i="284"/>
  <c r="F21" i="284"/>
  <c r="C21" i="284"/>
  <c r="B21" i="284"/>
  <c r="F18" i="284"/>
  <c r="C18" i="284"/>
  <c r="B18" i="284"/>
  <c r="F17" i="284"/>
  <c r="G17" i="284" s="1"/>
  <c r="C17" i="284"/>
  <c r="B17" i="284"/>
  <c r="F14" i="284"/>
  <c r="G14" i="284" s="1"/>
  <c r="C14" i="284"/>
  <c r="B14" i="284"/>
  <c r="F13" i="284"/>
  <c r="C13" i="284"/>
  <c r="B13" i="284"/>
  <c r="F10" i="284"/>
  <c r="C10" i="284"/>
  <c r="B10" i="284"/>
  <c r="F9" i="284"/>
  <c r="G9" i="284" s="1"/>
  <c r="C9" i="284"/>
  <c r="B9" i="284"/>
  <c r="F8" i="284"/>
  <c r="G8" i="284" s="1"/>
  <c r="C8" i="284"/>
  <c r="B8" i="284"/>
  <c r="F26" i="283"/>
  <c r="C26" i="283"/>
  <c r="B26" i="283"/>
  <c r="F23" i="283"/>
  <c r="C23" i="283"/>
  <c r="B23" i="283"/>
  <c r="F22" i="283"/>
  <c r="G22" i="283" s="1"/>
  <c r="C22" i="283"/>
  <c r="B22" i="283"/>
  <c r="F21" i="283"/>
  <c r="G21" i="283" s="1"/>
  <c r="C21" i="283"/>
  <c r="B21" i="283"/>
  <c r="F18" i="283"/>
  <c r="C18" i="283"/>
  <c r="B18" i="283"/>
  <c r="F17" i="283"/>
  <c r="C17" i="283"/>
  <c r="B17" i="283"/>
  <c r="F14" i="283"/>
  <c r="G14" i="283"/>
  <c r="C14" i="283"/>
  <c r="B14" i="283"/>
  <c r="F13" i="283"/>
  <c r="G13" i="283"/>
  <c r="C13" i="283"/>
  <c r="B13" i="283"/>
  <c r="F10" i="283"/>
  <c r="C10" i="283"/>
  <c r="B10" i="283"/>
  <c r="F9" i="283"/>
  <c r="C9" i="283"/>
  <c r="B9" i="283"/>
  <c r="F8" i="283"/>
  <c r="G8" i="283" s="1"/>
  <c r="C8" i="283"/>
  <c r="B8" i="283"/>
  <c r="F26" i="282"/>
  <c r="C26" i="282"/>
  <c r="B26" i="282"/>
  <c r="F23" i="282"/>
  <c r="G23" i="282" s="1"/>
  <c r="C23" i="282"/>
  <c r="B23" i="282"/>
  <c r="F22" i="282"/>
  <c r="C22" i="282"/>
  <c r="B22" i="282"/>
  <c r="F21" i="282"/>
  <c r="C21" i="282"/>
  <c r="B21" i="282"/>
  <c r="F18" i="282"/>
  <c r="G18" i="282" s="1"/>
  <c r="C18" i="282"/>
  <c r="B18" i="282"/>
  <c r="F17" i="282"/>
  <c r="G17" i="282" s="1"/>
  <c r="C17" i="282"/>
  <c r="B17" i="282"/>
  <c r="F14" i="282"/>
  <c r="G14" i="282" s="1"/>
  <c r="C14" i="282"/>
  <c r="B14" i="282"/>
  <c r="F13" i="282"/>
  <c r="G13" i="282"/>
  <c r="C13" i="282"/>
  <c r="B13" i="282"/>
  <c r="F10" i="282"/>
  <c r="G10" i="282"/>
  <c r="C10" i="282"/>
  <c r="B10" i="282"/>
  <c r="F9" i="282"/>
  <c r="C9" i="282"/>
  <c r="B9" i="282"/>
  <c r="F8" i="282"/>
  <c r="C8" i="282"/>
  <c r="B8" i="282"/>
  <c r="F26" i="281"/>
  <c r="G26" i="281"/>
  <c r="C26" i="281"/>
  <c r="B26" i="281"/>
  <c r="F23" i="281"/>
  <c r="C23" i="281"/>
  <c r="B23" i="281"/>
  <c r="F22" i="281"/>
  <c r="C22" i="281"/>
  <c r="B22" i="281"/>
  <c r="F21" i="281"/>
  <c r="G21" i="281" s="1"/>
  <c r="C21" i="281"/>
  <c r="B21" i="281"/>
  <c r="F18" i="281"/>
  <c r="G18" i="281"/>
  <c r="C18" i="281"/>
  <c r="B18" i="281"/>
  <c r="F17" i="281"/>
  <c r="G17" i="281"/>
  <c r="C17" i="281"/>
  <c r="B17" i="281"/>
  <c r="F14" i="281"/>
  <c r="C14" i="281"/>
  <c r="B14" i="281"/>
  <c r="F13" i="281"/>
  <c r="C13" i="281"/>
  <c r="B13" i="281"/>
  <c r="F10" i="281"/>
  <c r="G10" i="281" s="1"/>
  <c r="C10" i="281"/>
  <c r="B10" i="281"/>
  <c r="F9" i="281"/>
  <c r="G9" i="281" s="1"/>
  <c r="G27" i="281" s="1"/>
  <c r="C9" i="281"/>
  <c r="B9" i="281"/>
  <c r="F8" i="281"/>
  <c r="C8" i="281"/>
  <c r="B8" i="281"/>
  <c r="F26" i="280"/>
  <c r="C26" i="280"/>
  <c r="B26" i="280"/>
  <c r="F23" i="280"/>
  <c r="G23" i="280"/>
  <c r="C23" i="280"/>
  <c r="B23" i="280"/>
  <c r="F22" i="280"/>
  <c r="G22" i="280"/>
  <c r="C22" i="280"/>
  <c r="B22" i="280"/>
  <c r="F21" i="280"/>
  <c r="C21" i="280"/>
  <c r="B21" i="280"/>
  <c r="F18" i="280"/>
  <c r="C18" i="280"/>
  <c r="B18" i="280"/>
  <c r="F17" i="280"/>
  <c r="G17" i="280" s="1"/>
  <c r="C17" i="280"/>
  <c r="B17" i="280"/>
  <c r="F14" i="280"/>
  <c r="G14" i="280" s="1"/>
  <c r="C14" i="280"/>
  <c r="B14" i="280"/>
  <c r="F13" i="280"/>
  <c r="G13" i="280" s="1"/>
  <c r="C13" i="280"/>
  <c r="B13" i="280"/>
  <c r="F10" i="280"/>
  <c r="G10" i="280" s="1"/>
  <c r="C10" i="280"/>
  <c r="B10" i="280"/>
  <c r="F9" i="280"/>
  <c r="G9" i="280"/>
  <c r="C9" i="280"/>
  <c r="B9" i="280"/>
  <c r="F8" i="280"/>
  <c r="G8" i="280"/>
  <c r="C8" i="280"/>
  <c r="B8" i="280"/>
  <c r="F26" i="279"/>
  <c r="C26" i="279"/>
  <c r="B26" i="279"/>
  <c r="F23" i="279"/>
  <c r="C23" i="279"/>
  <c r="B23" i="279"/>
  <c r="F22" i="279"/>
  <c r="G22" i="279"/>
  <c r="C22" i="279"/>
  <c r="B22" i="279"/>
  <c r="F21" i="279"/>
  <c r="G21" i="279"/>
  <c r="C21" i="279"/>
  <c r="B21" i="279"/>
  <c r="F18" i="279"/>
  <c r="C18" i="279"/>
  <c r="B18" i="279"/>
  <c r="F17" i="279"/>
  <c r="C17" i="279"/>
  <c r="B17" i="279"/>
  <c r="F14" i="279"/>
  <c r="G14" i="279" s="1"/>
  <c r="C14" i="279"/>
  <c r="B14" i="279"/>
  <c r="F13" i="279"/>
  <c r="G13" i="279" s="1"/>
  <c r="G27" i="279" s="1"/>
  <c r="C13" i="279"/>
  <c r="B13" i="279"/>
  <c r="F10" i="279"/>
  <c r="C10" i="279"/>
  <c r="B10" i="279"/>
  <c r="F9" i="279"/>
  <c r="C9" i="279"/>
  <c r="B9" i="279"/>
  <c r="F8" i="279"/>
  <c r="G8" i="279"/>
  <c r="C8" i="279"/>
  <c r="B8" i="279"/>
  <c r="F26" i="278"/>
  <c r="C26" i="278"/>
  <c r="B26" i="278"/>
  <c r="F23" i="278"/>
  <c r="G23" i="278" s="1"/>
  <c r="C23" i="278"/>
  <c r="B23" i="278"/>
  <c r="F22" i="278"/>
  <c r="C22" i="278"/>
  <c r="B22" i="278"/>
  <c r="F21" i="278"/>
  <c r="G21" i="278"/>
  <c r="C21" i="278"/>
  <c r="B21" i="278"/>
  <c r="F18" i="278"/>
  <c r="G18" i="278"/>
  <c r="C18" i="278"/>
  <c r="B18" i="278"/>
  <c r="F17" i="278"/>
  <c r="C17" i="278"/>
  <c r="B17" i="278"/>
  <c r="F14" i="278"/>
  <c r="C14" i="278"/>
  <c r="B14" i="278"/>
  <c r="F13" i="278"/>
  <c r="G13" i="278" s="1"/>
  <c r="C13" i="278"/>
  <c r="B13" i="278"/>
  <c r="F10" i="278"/>
  <c r="G10" i="278"/>
  <c r="C10" i="278"/>
  <c r="B10" i="278"/>
  <c r="F9" i="278"/>
  <c r="C9" i="278"/>
  <c r="B9" i="278"/>
  <c r="F8" i="278"/>
  <c r="C8" i="278"/>
  <c r="B8" i="278"/>
  <c r="F26" i="277"/>
  <c r="G26" i="277" s="1"/>
  <c r="C26" i="277"/>
  <c r="B26" i="277"/>
  <c r="F23" i="277"/>
  <c r="G23" i="277" s="1"/>
  <c r="C23" i="277"/>
  <c r="B23" i="277"/>
  <c r="F22" i="277"/>
  <c r="G22" i="277" s="1"/>
  <c r="C22" i="277"/>
  <c r="B22" i="277"/>
  <c r="F21" i="277"/>
  <c r="C21" i="277"/>
  <c r="B21" i="277"/>
  <c r="F18" i="277"/>
  <c r="G18" i="277"/>
  <c r="C18" i="277"/>
  <c r="B18" i="277"/>
  <c r="F17" i="277"/>
  <c r="G17" i="277"/>
  <c r="C17" i="277"/>
  <c r="B17" i="277"/>
  <c r="F14" i="277"/>
  <c r="C14" i="277"/>
  <c r="B14" i="277"/>
  <c r="F13" i="277"/>
  <c r="C13" i="277"/>
  <c r="B13" i="277"/>
  <c r="F10" i="277"/>
  <c r="G10" i="277" s="1"/>
  <c r="C10" i="277"/>
  <c r="B10" i="277"/>
  <c r="F9" i="277"/>
  <c r="G9" i="277" s="1"/>
  <c r="C9" i="277"/>
  <c r="B9" i="277"/>
  <c r="F8" i="277"/>
  <c r="G8" i="277" s="1"/>
  <c r="C8" i="277"/>
  <c r="B8" i="277"/>
  <c r="F26" i="276"/>
  <c r="C26" i="276"/>
  <c r="B26" i="276"/>
  <c r="F23" i="276"/>
  <c r="G23" i="276"/>
  <c r="C23" i="276"/>
  <c r="B23" i="276"/>
  <c r="F22" i="276"/>
  <c r="C22" i="276"/>
  <c r="B22" i="276"/>
  <c r="F21" i="276"/>
  <c r="G21" i="276" s="1"/>
  <c r="C21" i="276"/>
  <c r="B21" i="276"/>
  <c r="F18" i="276"/>
  <c r="G18" i="276" s="1"/>
  <c r="C18" i="276"/>
  <c r="B18" i="276"/>
  <c r="F17" i="276"/>
  <c r="G17" i="276"/>
  <c r="C17" i="276"/>
  <c r="B17" i="276"/>
  <c r="F14" i="276"/>
  <c r="G14" i="276"/>
  <c r="C14" i="276"/>
  <c r="B14" i="276"/>
  <c r="F13" i="276"/>
  <c r="C13" i="276"/>
  <c r="B13" i="276"/>
  <c r="F10" i="276"/>
  <c r="C10" i="276"/>
  <c r="B10" i="276"/>
  <c r="F9" i="276"/>
  <c r="G9" i="276" s="1"/>
  <c r="C9" i="276"/>
  <c r="B9" i="276"/>
  <c r="F8" i="276"/>
  <c r="G8" i="276"/>
  <c r="C8" i="276"/>
  <c r="B8" i="276"/>
  <c r="F26" i="275"/>
  <c r="C26" i="275"/>
  <c r="B26" i="275"/>
  <c r="F23" i="275"/>
  <c r="C23" i="275"/>
  <c r="B23" i="275"/>
  <c r="F22" i="275"/>
  <c r="G22" i="275" s="1"/>
  <c r="C22" i="275"/>
  <c r="B22" i="275"/>
  <c r="F21" i="275"/>
  <c r="G21" i="275" s="1"/>
  <c r="C21" i="275"/>
  <c r="B21" i="275"/>
  <c r="F18" i="275"/>
  <c r="C18" i="275"/>
  <c r="B18" i="275"/>
  <c r="F17" i="275"/>
  <c r="C17" i="275"/>
  <c r="B17" i="275"/>
  <c r="F14" i="275"/>
  <c r="G14" i="275"/>
  <c r="C14" i="275"/>
  <c r="B14" i="275"/>
  <c r="F13" i="275"/>
  <c r="C13" i="275"/>
  <c r="B13" i="275"/>
  <c r="F10" i="275"/>
  <c r="C10" i="275"/>
  <c r="B10" i="275"/>
  <c r="F9" i="275"/>
  <c r="C9" i="275"/>
  <c r="B9" i="275"/>
  <c r="F8" i="275"/>
  <c r="G8" i="275"/>
  <c r="C8" i="275"/>
  <c r="B8" i="275"/>
  <c r="F26" i="274"/>
  <c r="G26" i="274" s="1"/>
  <c r="C26" i="274"/>
  <c r="B26" i="274"/>
  <c r="F23" i="274"/>
  <c r="C23" i="274"/>
  <c r="B23" i="274"/>
  <c r="F22" i="274"/>
  <c r="C22" i="274"/>
  <c r="B22" i="274"/>
  <c r="F21" i="274"/>
  <c r="G21" i="274"/>
  <c r="C21" i="274"/>
  <c r="B21" i="274"/>
  <c r="F18" i="274"/>
  <c r="G18" i="274"/>
  <c r="C18" i="274"/>
  <c r="B18" i="274"/>
  <c r="F17" i="274"/>
  <c r="C17" i="274"/>
  <c r="B17" i="274"/>
  <c r="F14" i="274"/>
  <c r="C14" i="274"/>
  <c r="B14" i="274"/>
  <c r="F13" i="274"/>
  <c r="G13" i="274" s="1"/>
  <c r="C13" i="274"/>
  <c r="B13" i="274"/>
  <c r="F10" i="274"/>
  <c r="C10" i="274"/>
  <c r="B10" i="274"/>
  <c r="F9" i="274"/>
  <c r="C9" i="274"/>
  <c r="B9" i="274"/>
  <c r="F8" i="274"/>
  <c r="C8" i="274"/>
  <c r="B8" i="274"/>
  <c r="F26" i="273"/>
  <c r="G26" i="273"/>
  <c r="C26" i="273"/>
  <c r="B26" i="273"/>
  <c r="F23" i="273"/>
  <c r="C23" i="273"/>
  <c r="B23" i="273"/>
  <c r="F22" i="273"/>
  <c r="C22" i="273"/>
  <c r="B22" i="273"/>
  <c r="F21" i="273"/>
  <c r="G21" i="273" s="1"/>
  <c r="C21" i="273"/>
  <c r="B21" i="273"/>
  <c r="F18" i="273"/>
  <c r="G18" i="273"/>
  <c r="C18" i="273"/>
  <c r="B18" i="273"/>
  <c r="F17" i="273"/>
  <c r="G17" i="273"/>
  <c r="C17" i="273"/>
  <c r="B17" i="273"/>
  <c r="F14" i="273"/>
  <c r="C14" i="273"/>
  <c r="B14" i="273"/>
  <c r="F13" i="273"/>
  <c r="C13" i="273"/>
  <c r="B13" i="273"/>
  <c r="F10" i="273"/>
  <c r="C10" i="273"/>
  <c r="B10" i="273"/>
  <c r="F9" i="273"/>
  <c r="G9" i="273" s="1"/>
  <c r="C9" i="273"/>
  <c r="B9" i="273"/>
  <c r="F8" i="273"/>
  <c r="G8" i="273" s="1"/>
  <c r="G27" i="273" s="1"/>
  <c r="C8" i="273"/>
  <c r="B8" i="273"/>
  <c r="F26" i="272"/>
  <c r="C26" i="272"/>
  <c r="B26" i="272"/>
  <c r="F23" i="272"/>
  <c r="G23" i="272"/>
  <c r="C23" i="272"/>
  <c r="B23" i="272"/>
  <c r="F22" i="272"/>
  <c r="G22" i="272"/>
  <c r="C22" i="272"/>
  <c r="B22" i="272"/>
  <c r="F21" i="272"/>
  <c r="C21" i="272"/>
  <c r="B21" i="272"/>
  <c r="F18" i="272"/>
  <c r="C18" i="272"/>
  <c r="B18" i="272"/>
  <c r="F17" i="272"/>
  <c r="G17" i="272" s="1"/>
  <c r="C17" i="272"/>
  <c r="B17" i="272"/>
  <c r="F14" i="272"/>
  <c r="G14" i="272" s="1"/>
  <c r="C14" i="272"/>
  <c r="B14" i="272"/>
  <c r="F13" i="272"/>
  <c r="G13" i="272" s="1"/>
  <c r="C13" i="272"/>
  <c r="B13" i="272"/>
  <c r="F10" i="272"/>
  <c r="C10" i="272"/>
  <c r="B10" i="272"/>
  <c r="F9" i="272"/>
  <c r="G9" i="272"/>
  <c r="C9" i="272"/>
  <c r="B9" i="272"/>
  <c r="F8" i="272"/>
  <c r="G8" i="272"/>
  <c r="C8" i="272"/>
  <c r="B8" i="272"/>
  <c r="F26" i="271"/>
  <c r="C26" i="271"/>
  <c r="B26" i="271"/>
  <c r="F23" i="271"/>
  <c r="C23" i="271"/>
  <c r="B23" i="271"/>
  <c r="F22" i="271"/>
  <c r="G22" i="271" s="1"/>
  <c r="C22" i="271"/>
  <c r="B22" i="271"/>
  <c r="F21" i="271"/>
  <c r="G21" i="271" s="1"/>
  <c r="C21" i="271"/>
  <c r="B21" i="271"/>
  <c r="F18" i="271"/>
  <c r="G18" i="271" s="1"/>
  <c r="C18" i="271"/>
  <c r="B18" i="271"/>
  <c r="F17" i="271"/>
  <c r="C17" i="271"/>
  <c r="B17" i="271"/>
  <c r="F14" i="271"/>
  <c r="G14" i="271"/>
  <c r="C14" i="271"/>
  <c r="B14" i="271"/>
  <c r="F13" i="271"/>
  <c r="C13" i="271"/>
  <c r="B13" i="271"/>
  <c r="F10" i="271"/>
  <c r="C10" i="271"/>
  <c r="B10" i="271"/>
  <c r="F9" i="271"/>
  <c r="G9" i="271" s="1"/>
  <c r="C9" i="271"/>
  <c r="B9" i="271"/>
  <c r="F8" i="271"/>
  <c r="G8" i="271"/>
  <c r="G27" i="271" s="1"/>
  <c r="C8" i="271"/>
  <c r="B8" i="271"/>
  <c r="F26" i="270"/>
  <c r="G26" i="270" s="1"/>
  <c r="C26" i="270"/>
  <c r="B26" i="270"/>
  <c r="F23" i="270"/>
  <c r="C23" i="270"/>
  <c r="B23" i="270"/>
  <c r="F22" i="270"/>
  <c r="C22" i="270"/>
  <c r="B22" i="270"/>
  <c r="F21" i="270"/>
  <c r="G21" i="270"/>
  <c r="C21" i="270"/>
  <c r="B21" i="270"/>
  <c r="F18" i="270"/>
  <c r="G18" i="270"/>
  <c r="C18" i="270"/>
  <c r="B18" i="270"/>
  <c r="F17" i="270"/>
  <c r="C17" i="270"/>
  <c r="B17" i="270"/>
  <c r="F14" i="270"/>
  <c r="C14" i="270"/>
  <c r="B14" i="270"/>
  <c r="F13" i="270"/>
  <c r="G13" i="270" s="1"/>
  <c r="C13" i="270"/>
  <c r="B13" i="270"/>
  <c r="F10" i="270"/>
  <c r="G10" i="270" s="1"/>
  <c r="C10" i="270"/>
  <c r="B10" i="270"/>
  <c r="F9" i="270"/>
  <c r="G9" i="270" s="1"/>
  <c r="G27" i="270" s="1"/>
  <c r="C9" i="270"/>
  <c r="B9" i="270"/>
  <c r="F8" i="270"/>
  <c r="C8" i="270"/>
  <c r="B8" i="270"/>
  <c r="F26" i="269"/>
  <c r="G26" i="269"/>
  <c r="C26" i="269"/>
  <c r="B26" i="269"/>
  <c r="F23" i="269"/>
  <c r="G23" i="269"/>
  <c r="C23" i="269"/>
  <c r="B23" i="269"/>
  <c r="F22" i="269"/>
  <c r="C22" i="269"/>
  <c r="B22" i="269"/>
  <c r="F21" i="269"/>
  <c r="C21" i="269"/>
  <c r="B21" i="269"/>
  <c r="F18" i="269"/>
  <c r="G18" i="269" s="1"/>
  <c r="C18" i="269"/>
  <c r="B18" i="269"/>
  <c r="F17" i="269"/>
  <c r="G17" i="269" s="1"/>
  <c r="C17" i="269"/>
  <c r="B17" i="269"/>
  <c r="F14" i="269"/>
  <c r="C14" i="269"/>
  <c r="B14" i="269"/>
  <c r="F13" i="269"/>
  <c r="C13" i="269"/>
  <c r="B13" i="269"/>
  <c r="F10" i="269"/>
  <c r="G10" i="269"/>
  <c r="C10" i="269"/>
  <c r="B10" i="269"/>
  <c r="F9" i="269"/>
  <c r="G9" i="269"/>
  <c r="C9" i="269"/>
  <c r="B9" i="269"/>
  <c r="F8" i="269"/>
  <c r="C8" i="269"/>
  <c r="B8" i="269"/>
  <c r="F26" i="268"/>
  <c r="C26" i="268"/>
  <c r="B26" i="268"/>
  <c r="F23" i="268"/>
  <c r="G23" i="268" s="1"/>
  <c r="C23" i="268"/>
  <c r="B23" i="268"/>
  <c r="F22" i="268"/>
  <c r="G22" i="268" s="1"/>
  <c r="C22" i="268"/>
  <c r="B22" i="268"/>
  <c r="F21" i="268"/>
  <c r="C21" i="268"/>
  <c r="B21" i="268"/>
  <c r="F18" i="268"/>
  <c r="C18" i="268"/>
  <c r="B18" i="268"/>
  <c r="F17" i="268"/>
  <c r="G17" i="268" s="1"/>
  <c r="C17" i="268"/>
  <c r="B17" i="268"/>
  <c r="F14" i="268"/>
  <c r="G14" i="268" s="1"/>
  <c r="C14" i="268"/>
  <c r="B14" i="268"/>
  <c r="F13" i="268"/>
  <c r="G13" i="268" s="1"/>
  <c r="G27" i="268" s="1"/>
  <c r="C13" i="268"/>
  <c r="B13" i="268"/>
  <c r="F10" i="268"/>
  <c r="C10" i="268"/>
  <c r="B10" i="268"/>
  <c r="F9" i="268"/>
  <c r="G9" i="268"/>
  <c r="C9" i="268"/>
  <c r="B9" i="268"/>
  <c r="F8" i="268"/>
  <c r="G8" i="268"/>
  <c r="C8" i="268"/>
  <c r="B8" i="268"/>
  <c r="F26" i="267"/>
  <c r="C26" i="267"/>
  <c r="B26" i="267"/>
  <c r="F23" i="267"/>
  <c r="C23" i="267"/>
  <c r="B23" i="267"/>
  <c r="F22" i="267"/>
  <c r="G22" i="267" s="1"/>
  <c r="C22" i="267"/>
  <c r="B22" i="267"/>
  <c r="F21" i="267"/>
  <c r="C21" i="267"/>
  <c r="B21" i="267"/>
  <c r="F18" i="267"/>
  <c r="C18" i="267"/>
  <c r="B18" i="267"/>
  <c r="F17" i="267"/>
  <c r="C17" i="267"/>
  <c r="B17" i="267"/>
  <c r="F14" i="267"/>
  <c r="G14" i="267"/>
  <c r="C14" i="267"/>
  <c r="B14" i="267"/>
  <c r="F13" i="267"/>
  <c r="G13" i="267"/>
  <c r="C13" i="267"/>
  <c r="B13" i="267"/>
  <c r="F10" i="267"/>
  <c r="C10" i="267"/>
  <c r="B10" i="267"/>
  <c r="F9" i="267"/>
  <c r="C9" i="267"/>
  <c r="B9" i="267"/>
  <c r="F8" i="267"/>
  <c r="G8" i="267" s="1"/>
  <c r="G27" i="267" s="1"/>
  <c r="C8" i="267"/>
  <c r="B8" i="267"/>
  <c r="F26" i="266"/>
  <c r="G26" i="266" s="1"/>
  <c r="C26" i="266"/>
  <c r="B26" i="266"/>
  <c r="F23" i="266"/>
  <c r="G23" i="266" s="1"/>
  <c r="C23" i="266"/>
  <c r="B23" i="266"/>
  <c r="F22" i="266"/>
  <c r="G22" i="266" s="1"/>
  <c r="C22" i="266"/>
  <c r="B22" i="266"/>
  <c r="F21" i="266"/>
  <c r="G21" i="266"/>
  <c r="C21" i="266"/>
  <c r="B21" i="266"/>
  <c r="F18" i="266"/>
  <c r="G18" i="266"/>
  <c r="C18" i="266"/>
  <c r="B18" i="266"/>
  <c r="F17" i="266"/>
  <c r="C17" i="266"/>
  <c r="B17" i="266"/>
  <c r="F14" i="266"/>
  <c r="C14" i="266"/>
  <c r="B14" i="266"/>
  <c r="F13" i="266"/>
  <c r="G13" i="266" s="1"/>
  <c r="C13" i="266"/>
  <c r="B13" i="266"/>
  <c r="F10" i="266"/>
  <c r="G10" i="266"/>
  <c r="C10" i="266"/>
  <c r="B10" i="266"/>
  <c r="F9" i="266"/>
  <c r="C9" i="266"/>
  <c r="B9" i="266"/>
  <c r="F8" i="266"/>
  <c r="C8" i="266"/>
  <c r="B8" i="266"/>
  <c r="F26" i="265"/>
  <c r="C26" i="265"/>
  <c r="B26" i="265"/>
  <c r="F23" i="265"/>
  <c r="G23" i="265"/>
  <c r="C23" i="265"/>
  <c r="B23" i="265"/>
  <c r="F22" i="265"/>
  <c r="C22" i="265"/>
  <c r="B22" i="265"/>
  <c r="F21" i="265"/>
  <c r="C21" i="265"/>
  <c r="B21" i="265"/>
  <c r="F18" i="265"/>
  <c r="G18" i="265" s="1"/>
  <c r="C18" i="265"/>
  <c r="B18" i="265"/>
  <c r="F17" i="265"/>
  <c r="C17" i="265"/>
  <c r="B17" i="265"/>
  <c r="F14" i="265"/>
  <c r="C14" i="265"/>
  <c r="B14" i="265"/>
  <c r="F13" i="265"/>
  <c r="C13" i="265"/>
  <c r="B13" i="265"/>
  <c r="F10" i="265"/>
  <c r="C10" i="265"/>
  <c r="B10" i="265"/>
  <c r="F9" i="265"/>
  <c r="G9" i="265" s="1"/>
  <c r="C9" i="265"/>
  <c r="B9" i="265"/>
  <c r="F8" i="265"/>
  <c r="G8" i="265" s="1"/>
  <c r="G27" i="265" s="1"/>
  <c r="C8" i="265"/>
  <c r="B8" i="265"/>
  <c r="F26" i="264"/>
  <c r="G26" i="264" s="1"/>
  <c r="C26" i="264"/>
  <c r="B26" i="264"/>
  <c r="F23" i="264"/>
  <c r="G23" i="264"/>
  <c r="C23" i="264"/>
  <c r="B23" i="264"/>
  <c r="F22" i="264"/>
  <c r="G22" i="264"/>
  <c r="C22" i="264"/>
  <c r="B22" i="264"/>
  <c r="F21" i="264"/>
  <c r="C21" i="264"/>
  <c r="B21" i="264"/>
  <c r="F18" i="264"/>
  <c r="C18" i="264"/>
  <c r="B18" i="264"/>
  <c r="F17" i="264"/>
  <c r="G17" i="264" s="1"/>
  <c r="C17" i="264"/>
  <c r="B17" i="264"/>
  <c r="F14" i="264"/>
  <c r="G14" i="264" s="1"/>
  <c r="C14" i="264"/>
  <c r="B14" i="264"/>
  <c r="F13" i="264"/>
  <c r="C13" i="264"/>
  <c r="B13" i="264"/>
  <c r="F10" i="264"/>
  <c r="C10" i="264"/>
  <c r="B10" i="264"/>
  <c r="F9" i="264"/>
  <c r="G9" i="264"/>
  <c r="C9" i="264"/>
  <c r="B9" i="264"/>
  <c r="F8" i="264"/>
  <c r="G8" i="264"/>
  <c r="C8" i="264"/>
  <c r="B8" i="264"/>
  <c r="F26" i="263"/>
  <c r="C26" i="263"/>
  <c r="B26" i="263"/>
  <c r="F23" i="263"/>
  <c r="C23" i="263"/>
  <c r="B23" i="263"/>
  <c r="F22" i="263"/>
  <c r="G22" i="263" s="1"/>
  <c r="C22" i="263"/>
  <c r="B22" i="263"/>
  <c r="F21" i="263"/>
  <c r="G21" i="263" s="1"/>
  <c r="C21" i="263"/>
  <c r="B21" i="263"/>
  <c r="F18" i="263"/>
  <c r="G18" i="263" s="1"/>
  <c r="C18" i="263"/>
  <c r="B18" i="263"/>
  <c r="F17" i="263"/>
  <c r="C17" i="263"/>
  <c r="B17" i="263"/>
  <c r="F14" i="263"/>
  <c r="G14" i="263"/>
  <c r="C14" i="263"/>
  <c r="B14" i="263"/>
  <c r="F13" i="263"/>
  <c r="G13" i="263"/>
  <c r="C13" i="263"/>
  <c r="B13" i="263"/>
  <c r="F10" i="263"/>
  <c r="C10" i="263"/>
  <c r="B10" i="263"/>
  <c r="F9" i="263"/>
  <c r="C9" i="263"/>
  <c r="B9" i="263"/>
  <c r="F8" i="263"/>
  <c r="G8" i="263" s="1"/>
  <c r="C8" i="263"/>
  <c r="B8" i="263"/>
  <c r="F26" i="262"/>
  <c r="G26" i="262"/>
  <c r="C26" i="262"/>
  <c r="B26" i="262"/>
  <c r="F23" i="262"/>
  <c r="C23" i="262"/>
  <c r="B23" i="262"/>
  <c r="F22" i="262"/>
  <c r="C22" i="262"/>
  <c r="B22" i="262"/>
  <c r="F21" i="262"/>
  <c r="G21" i="262" s="1"/>
  <c r="C21" i="262"/>
  <c r="B21" i="262"/>
  <c r="F18" i="262"/>
  <c r="G18" i="262" s="1"/>
  <c r="C18" i="262"/>
  <c r="B18" i="262"/>
  <c r="F17" i="262"/>
  <c r="C17" i="262"/>
  <c r="B17" i="262"/>
  <c r="F14" i="262"/>
  <c r="C14" i="262"/>
  <c r="B14" i="262"/>
  <c r="F13" i="262"/>
  <c r="G13" i="262"/>
  <c r="C13" i="262"/>
  <c r="B13" i="262"/>
  <c r="F10" i="262"/>
  <c r="C10" i="262"/>
  <c r="B10" i="262"/>
  <c r="F9" i="262"/>
  <c r="C9" i="262"/>
  <c r="B9" i="262"/>
  <c r="F8" i="262"/>
  <c r="C8" i="262"/>
  <c r="B8" i="262"/>
  <c r="F26" i="261"/>
  <c r="G26" i="261"/>
  <c r="C26" i="261"/>
  <c r="B26" i="261"/>
  <c r="F23" i="261"/>
  <c r="C23" i="261"/>
  <c r="B23" i="261"/>
  <c r="F22" i="261"/>
  <c r="C22" i="261"/>
  <c r="B22" i="261"/>
  <c r="F21" i="261"/>
  <c r="C21" i="261"/>
  <c r="B21" i="261"/>
  <c r="F18" i="261"/>
  <c r="G18" i="261" s="1"/>
  <c r="C18" i="261"/>
  <c r="B18" i="261"/>
  <c r="F17" i="261"/>
  <c r="G17" i="261" s="1"/>
  <c r="C17" i="261"/>
  <c r="B17" i="261"/>
  <c r="F14" i="261"/>
  <c r="C14" i="261"/>
  <c r="B14" i="261"/>
  <c r="F13" i="261"/>
  <c r="C13" i="261"/>
  <c r="B13" i="261"/>
  <c r="F10" i="261"/>
  <c r="G10" i="261"/>
  <c r="C10" i="261"/>
  <c r="B10" i="261"/>
  <c r="F9" i="261"/>
  <c r="G9" i="261"/>
  <c r="C9" i="261"/>
  <c r="B9" i="261"/>
  <c r="F8" i="261"/>
  <c r="C8" i="261"/>
  <c r="B8" i="261"/>
  <c r="F26" i="260"/>
  <c r="C26" i="260"/>
  <c r="B26" i="260"/>
  <c r="F23" i="260"/>
  <c r="G23" i="260" s="1"/>
  <c r="C23" i="260"/>
  <c r="B23" i="260"/>
  <c r="F22" i="260"/>
  <c r="G22" i="260" s="1"/>
  <c r="C22" i="260"/>
  <c r="B22" i="260"/>
  <c r="F21" i="260"/>
  <c r="C21" i="260"/>
  <c r="B21" i="260"/>
  <c r="F18" i="260"/>
  <c r="C18" i="260"/>
  <c r="B18" i="260"/>
  <c r="F17" i="260"/>
  <c r="G17" i="260"/>
  <c r="C17" i="260"/>
  <c r="B17" i="260"/>
  <c r="F14" i="260"/>
  <c r="G14" i="260"/>
  <c r="C14" i="260"/>
  <c r="B14" i="260"/>
  <c r="F13" i="260"/>
  <c r="C13" i="260"/>
  <c r="B13" i="260"/>
  <c r="F10" i="260"/>
  <c r="C10" i="260"/>
  <c r="B10" i="260"/>
  <c r="F9" i="260"/>
  <c r="G9" i="260" s="1"/>
  <c r="C9" i="260"/>
  <c r="B9" i="260"/>
  <c r="F8" i="260"/>
  <c r="G8" i="260" s="1"/>
  <c r="C8" i="260"/>
  <c r="B8" i="260"/>
  <c r="F26" i="259"/>
  <c r="C26" i="259"/>
  <c r="B26" i="259"/>
  <c r="F23" i="259"/>
  <c r="C23" i="259"/>
  <c r="B23" i="259"/>
  <c r="F22" i="259"/>
  <c r="G22" i="259"/>
  <c r="C22" i="259"/>
  <c r="B22" i="259"/>
  <c r="F21" i="259"/>
  <c r="G21" i="259"/>
  <c r="C21" i="259"/>
  <c r="B21" i="259"/>
  <c r="F18" i="259"/>
  <c r="C18" i="259"/>
  <c r="B18" i="259"/>
  <c r="F17" i="259"/>
  <c r="C17" i="259"/>
  <c r="B17" i="259"/>
  <c r="F14" i="259"/>
  <c r="G14" i="259" s="1"/>
  <c r="C14" i="259"/>
  <c r="B14" i="259"/>
  <c r="F13" i="259"/>
  <c r="G13" i="259" s="1"/>
  <c r="C13" i="259"/>
  <c r="B13" i="259"/>
  <c r="F10" i="259"/>
  <c r="C10" i="259"/>
  <c r="B10" i="259"/>
  <c r="F9" i="259"/>
  <c r="C9" i="259"/>
  <c r="B9" i="259"/>
  <c r="F8" i="259"/>
  <c r="G8" i="259"/>
  <c r="C8" i="259"/>
  <c r="B8" i="259"/>
  <c r="F26" i="258"/>
  <c r="G26" i="258"/>
  <c r="C26" i="258"/>
  <c r="B26" i="258"/>
  <c r="F23" i="258"/>
  <c r="C23" i="258"/>
  <c r="B23" i="258"/>
  <c r="F22" i="258"/>
  <c r="C22" i="258"/>
  <c r="B22" i="258"/>
  <c r="F21" i="258"/>
  <c r="G21" i="258" s="1"/>
  <c r="C21" i="258"/>
  <c r="B21" i="258"/>
  <c r="F18" i="258"/>
  <c r="G18" i="258" s="1"/>
  <c r="C18" i="258"/>
  <c r="B18" i="258"/>
  <c r="F17" i="258"/>
  <c r="G17" i="258" s="1"/>
  <c r="C17" i="258"/>
  <c r="B17" i="258"/>
  <c r="F14" i="258"/>
  <c r="G14" i="258" s="1"/>
  <c r="C14" i="258"/>
  <c r="B14" i="258"/>
  <c r="F13" i="258"/>
  <c r="G13" i="258"/>
  <c r="C13" i="258"/>
  <c r="B13" i="258"/>
  <c r="F10" i="258"/>
  <c r="G10" i="258"/>
  <c r="C10" i="258"/>
  <c r="B10" i="258"/>
  <c r="F9" i="258"/>
  <c r="C9" i="258"/>
  <c r="B9" i="258"/>
  <c r="F8" i="258"/>
  <c r="C8" i="258"/>
  <c r="B8" i="258"/>
  <c r="F26" i="257"/>
  <c r="G26" i="257" s="1"/>
  <c r="C26" i="257"/>
  <c r="B26" i="257"/>
  <c r="F23" i="257"/>
  <c r="G23" i="257" s="1"/>
  <c r="C23" i="257"/>
  <c r="B23" i="257"/>
  <c r="F22" i="257"/>
  <c r="C22" i="257"/>
  <c r="B22" i="257"/>
  <c r="F21" i="257"/>
  <c r="C21" i="257"/>
  <c r="B21" i="257"/>
  <c r="F18" i="257"/>
  <c r="G18" i="257"/>
  <c r="C18" i="257"/>
  <c r="B18" i="257"/>
  <c r="F17" i="257"/>
  <c r="C17" i="257"/>
  <c r="B17" i="257"/>
  <c r="F14" i="257"/>
  <c r="C14" i="257"/>
  <c r="B14" i="257"/>
  <c r="F13" i="257"/>
  <c r="C13" i="257"/>
  <c r="B13" i="257"/>
  <c r="F10" i="257"/>
  <c r="C10" i="257"/>
  <c r="B10" i="257"/>
  <c r="F9" i="257"/>
  <c r="G9" i="257" s="1"/>
  <c r="C9" i="257"/>
  <c r="B9" i="257"/>
  <c r="F8" i="257"/>
  <c r="C8" i="257"/>
  <c r="B8" i="257"/>
  <c r="F26" i="256"/>
  <c r="C26" i="256"/>
  <c r="B26" i="256"/>
  <c r="F23" i="256"/>
  <c r="G23" i="256"/>
  <c r="C23" i="256"/>
  <c r="B23" i="256"/>
  <c r="F22" i="256"/>
  <c r="G22" i="256"/>
  <c r="C22" i="256"/>
  <c r="B22" i="256"/>
  <c r="F21" i="256"/>
  <c r="C21" i="256"/>
  <c r="B21" i="256"/>
  <c r="F18" i="256"/>
  <c r="C18" i="256"/>
  <c r="B18" i="256"/>
  <c r="F17" i="256"/>
  <c r="G17" i="256" s="1"/>
  <c r="C17" i="256"/>
  <c r="B17" i="256"/>
  <c r="F14" i="256"/>
  <c r="G14" i="256" s="1"/>
  <c r="C14" i="256"/>
  <c r="B14" i="256"/>
  <c r="F13" i="256"/>
  <c r="C13" i="256"/>
  <c r="B13" i="256"/>
  <c r="F10" i="256"/>
  <c r="C10" i="256"/>
  <c r="B10" i="256"/>
  <c r="F9" i="256"/>
  <c r="G9" i="256" s="1"/>
  <c r="C9" i="256"/>
  <c r="B9" i="256"/>
  <c r="F8" i="256"/>
  <c r="G8" i="256"/>
  <c r="C8" i="256"/>
  <c r="B8" i="256"/>
  <c r="F26" i="255"/>
  <c r="C26" i="255"/>
  <c r="B26" i="255"/>
  <c r="F23" i="255"/>
  <c r="C23" i="255"/>
  <c r="B23" i="255"/>
  <c r="F22" i="255"/>
  <c r="G22" i="255" s="1"/>
  <c r="C22" i="255"/>
  <c r="B22" i="255"/>
  <c r="F21" i="255"/>
  <c r="G21" i="255" s="1"/>
  <c r="C21" i="255"/>
  <c r="B21" i="255"/>
  <c r="F18" i="255"/>
  <c r="G18" i="255" s="1"/>
  <c r="C18" i="255"/>
  <c r="B18" i="255"/>
  <c r="F17" i="255"/>
  <c r="C17" i="255"/>
  <c r="B17" i="255"/>
  <c r="F14" i="255"/>
  <c r="G14" i="255"/>
  <c r="C14" i="255"/>
  <c r="B14" i="255"/>
  <c r="F13" i="255"/>
  <c r="G13" i="255"/>
  <c r="C13" i="255"/>
  <c r="B13" i="255"/>
  <c r="F10" i="255"/>
  <c r="C10" i="255"/>
  <c r="B10" i="255"/>
  <c r="F9" i="255"/>
  <c r="C9" i="255"/>
  <c r="B9" i="255"/>
  <c r="F8" i="255"/>
  <c r="G8" i="255" s="1"/>
  <c r="C8" i="255"/>
  <c r="B8" i="255"/>
  <c r="F26" i="254"/>
  <c r="G26" i="254"/>
  <c r="C26" i="254"/>
  <c r="B26" i="254"/>
  <c r="F23" i="254"/>
  <c r="C23" i="254"/>
  <c r="B23" i="254"/>
  <c r="F22" i="254"/>
  <c r="C22" i="254"/>
  <c r="B22" i="254"/>
  <c r="F21" i="254"/>
  <c r="G21" i="254" s="1"/>
  <c r="C21" i="254"/>
  <c r="B21" i="254"/>
  <c r="F18" i="254"/>
  <c r="G18" i="254" s="1"/>
  <c r="C18" i="254"/>
  <c r="B18" i="254"/>
  <c r="F17" i="254"/>
  <c r="G17" i="254" s="1"/>
  <c r="C17" i="254"/>
  <c r="B17" i="254"/>
  <c r="F14" i="254"/>
  <c r="C14" i="254"/>
  <c r="B14" i="254"/>
  <c r="F13" i="254"/>
  <c r="G13" i="254"/>
  <c r="C13" i="254"/>
  <c r="B13" i="254"/>
  <c r="F10" i="254"/>
  <c r="G10" i="254"/>
  <c r="C10" i="254"/>
  <c r="B10" i="254"/>
  <c r="F9" i="254"/>
  <c r="C9" i="254"/>
  <c r="B9" i="254"/>
  <c r="F8" i="254"/>
  <c r="C8" i="254"/>
  <c r="B8" i="254"/>
  <c r="F26" i="253"/>
  <c r="G26" i="253" s="1"/>
  <c r="C26" i="253"/>
  <c r="B26" i="253"/>
  <c r="F23" i="253"/>
  <c r="G23" i="253" s="1"/>
  <c r="C23" i="253"/>
  <c r="B23" i="253"/>
  <c r="F22" i="253"/>
  <c r="C22" i="253"/>
  <c r="B22" i="253"/>
  <c r="F21" i="253"/>
  <c r="C21" i="253"/>
  <c r="B21" i="253"/>
  <c r="F18" i="253"/>
  <c r="C18" i="253"/>
  <c r="B18" i="253"/>
  <c r="F17" i="253"/>
  <c r="G17" i="253" s="1"/>
  <c r="C17" i="253"/>
  <c r="B17" i="253"/>
  <c r="F14" i="253"/>
  <c r="C14" i="253"/>
  <c r="B14" i="253"/>
  <c r="F13" i="253"/>
  <c r="C13" i="253"/>
  <c r="B13" i="253"/>
  <c r="F10" i="253"/>
  <c r="G10" i="253"/>
  <c r="C10" i="253"/>
  <c r="B10" i="253"/>
  <c r="F9" i="253"/>
  <c r="G9" i="253"/>
  <c r="C9" i="253"/>
  <c r="B9" i="253"/>
  <c r="F8" i="253"/>
  <c r="G8" i="253" s="1"/>
  <c r="G27" i="253" s="1"/>
  <c r="C8" i="253"/>
  <c r="B8" i="253"/>
  <c r="F26" i="252"/>
  <c r="C26" i="252"/>
  <c r="B26" i="252"/>
  <c r="F23" i="252"/>
  <c r="G23" i="252"/>
  <c r="C23" i="252"/>
  <c r="B23" i="252"/>
  <c r="F22" i="252"/>
  <c r="G22" i="252"/>
  <c r="C22" i="252"/>
  <c r="B22" i="252"/>
  <c r="F21" i="252"/>
  <c r="C21" i="252"/>
  <c r="B21" i="252"/>
  <c r="F18" i="252"/>
  <c r="G18" i="252" s="1"/>
  <c r="C18" i="252"/>
  <c r="B18" i="252"/>
  <c r="F17" i="252"/>
  <c r="G17" i="252"/>
  <c r="C17" i="252"/>
  <c r="B17" i="252"/>
  <c r="F14" i="252"/>
  <c r="G14" i="252"/>
  <c r="C14" i="252"/>
  <c r="B14" i="252"/>
  <c r="F13" i="252"/>
  <c r="G13" i="252" s="1"/>
  <c r="C13" i="252"/>
  <c r="B13" i="252"/>
  <c r="F10" i="252"/>
  <c r="C10" i="252"/>
  <c r="B10" i="252"/>
  <c r="F9" i="252"/>
  <c r="G9" i="252"/>
  <c r="C9" i="252"/>
  <c r="B9" i="252"/>
  <c r="F8" i="252"/>
  <c r="G8" i="252"/>
  <c r="C8" i="252"/>
  <c r="B8" i="252"/>
  <c r="F26" i="251"/>
  <c r="C26" i="251"/>
  <c r="B26" i="251"/>
  <c r="F23" i="251"/>
  <c r="G23" i="251" s="1"/>
  <c r="C23" i="251"/>
  <c r="B23" i="251"/>
  <c r="F22" i="251"/>
  <c r="G22" i="251"/>
  <c r="C22" i="251"/>
  <c r="B22" i="251"/>
  <c r="F21" i="251"/>
  <c r="G21" i="251"/>
  <c r="C21" i="251"/>
  <c r="B21" i="251"/>
  <c r="F18" i="251"/>
  <c r="C18" i="251"/>
  <c r="B18" i="251"/>
  <c r="F17" i="251"/>
  <c r="C17" i="251"/>
  <c r="B17" i="251"/>
  <c r="F14" i="251"/>
  <c r="G14" i="251"/>
  <c r="C14" i="251"/>
  <c r="B14" i="251"/>
  <c r="F13" i="251"/>
  <c r="G13" i="251"/>
  <c r="C13" i="251"/>
  <c r="B13" i="251"/>
  <c r="F10" i="251"/>
  <c r="C10" i="251"/>
  <c r="B10" i="251"/>
  <c r="F9" i="251"/>
  <c r="G9" i="251" s="1"/>
  <c r="C9" i="251"/>
  <c r="B9" i="251"/>
  <c r="F8" i="251"/>
  <c r="G8" i="251"/>
  <c r="C8" i="251"/>
  <c r="B8" i="251"/>
  <c r="F26" i="250"/>
  <c r="G26" i="250" s="1"/>
  <c r="C26" i="250"/>
  <c r="B26" i="250"/>
  <c r="F23" i="250"/>
  <c r="C23" i="250"/>
  <c r="B23" i="250"/>
  <c r="F22" i="250"/>
  <c r="C22" i="250"/>
  <c r="B22" i="250"/>
  <c r="F21" i="250"/>
  <c r="G21" i="250"/>
  <c r="C21" i="250"/>
  <c r="B21" i="250"/>
  <c r="F18" i="250"/>
  <c r="G18" i="250"/>
  <c r="C18" i="250"/>
  <c r="B18" i="250"/>
  <c r="F17" i="250"/>
  <c r="C17" i="250"/>
  <c r="B17" i="250"/>
  <c r="F14" i="250"/>
  <c r="C14" i="250"/>
  <c r="B14" i="250"/>
  <c r="F13" i="250"/>
  <c r="G13" i="250"/>
  <c r="C13" i="250"/>
  <c r="B13" i="250"/>
  <c r="F10" i="250"/>
  <c r="G10" i="250"/>
  <c r="C10" i="250"/>
  <c r="B10" i="250"/>
  <c r="F9" i="250"/>
  <c r="C9" i="250"/>
  <c r="B9" i="250"/>
  <c r="F8" i="250"/>
  <c r="C8" i="250"/>
  <c r="B8" i="250"/>
  <c r="F26" i="249"/>
  <c r="G26" i="249"/>
  <c r="C26" i="249"/>
  <c r="B26" i="249"/>
  <c r="F23" i="249"/>
  <c r="G23" i="249"/>
  <c r="C23" i="249"/>
  <c r="B23" i="249"/>
  <c r="F22" i="249"/>
  <c r="C22" i="249"/>
  <c r="B22" i="249"/>
  <c r="F21" i="249"/>
  <c r="C21" i="249"/>
  <c r="B21" i="249"/>
  <c r="F18" i="249"/>
  <c r="G18" i="249"/>
  <c r="C18" i="249"/>
  <c r="B18" i="249"/>
  <c r="F17" i="249"/>
  <c r="G17" i="249"/>
  <c r="C17" i="249"/>
  <c r="B17" i="249"/>
  <c r="F14" i="249"/>
  <c r="C14" i="249"/>
  <c r="B14" i="249"/>
  <c r="F13" i="249"/>
  <c r="C13" i="249"/>
  <c r="B13" i="249"/>
  <c r="F10" i="249"/>
  <c r="G10" i="249"/>
  <c r="C10" i="249"/>
  <c r="B10" i="249"/>
  <c r="F9" i="249"/>
  <c r="G9" i="249"/>
  <c r="C9" i="249"/>
  <c r="B9" i="249"/>
  <c r="F8" i="249"/>
  <c r="C8" i="249"/>
  <c r="B8" i="249"/>
  <c r="F26" i="248"/>
  <c r="C26" i="248"/>
  <c r="B26" i="248"/>
  <c r="F23" i="248"/>
  <c r="G23" i="248"/>
  <c r="C23" i="248"/>
  <c r="B23" i="248"/>
  <c r="F22" i="248"/>
  <c r="G22" i="248"/>
  <c r="C22" i="248"/>
  <c r="B22" i="248"/>
  <c r="F21" i="248"/>
  <c r="C21" i="248"/>
  <c r="B21" i="248"/>
  <c r="F18" i="248"/>
  <c r="C18" i="248"/>
  <c r="B18" i="248"/>
  <c r="F17" i="248"/>
  <c r="G17" i="248"/>
  <c r="C17" i="248"/>
  <c r="B17" i="248"/>
  <c r="F14" i="248"/>
  <c r="G14" i="248"/>
  <c r="C14" i="248"/>
  <c r="B14" i="248"/>
  <c r="F13" i="248"/>
  <c r="C13" i="248"/>
  <c r="B13" i="248"/>
  <c r="F10" i="248"/>
  <c r="C10" i="248"/>
  <c r="B10" i="248"/>
  <c r="F9" i="248"/>
  <c r="G9" i="248"/>
  <c r="C9" i="248"/>
  <c r="B9" i="248"/>
  <c r="F8" i="248"/>
  <c r="G8" i="248" s="1"/>
  <c r="C8" i="248"/>
  <c r="B8" i="248"/>
  <c r="F26" i="247"/>
  <c r="C26" i="247"/>
  <c r="B26" i="247"/>
  <c r="F23" i="247"/>
  <c r="G23" i="247" s="1"/>
  <c r="C23" i="247"/>
  <c r="B23" i="247"/>
  <c r="F22" i="247"/>
  <c r="G22" i="247"/>
  <c r="C22" i="247"/>
  <c r="B22" i="247"/>
  <c r="F21" i="247"/>
  <c r="C21" i="247"/>
  <c r="B21" i="247"/>
  <c r="F18" i="247"/>
  <c r="C18" i="247"/>
  <c r="B18" i="247"/>
  <c r="F17" i="247"/>
  <c r="C17" i="247"/>
  <c r="B17" i="247"/>
  <c r="F14" i="247"/>
  <c r="G14" i="247" s="1"/>
  <c r="C14" i="247"/>
  <c r="B14" i="247"/>
  <c r="F13" i="247"/>
  <c r="G13" i="247" s="1"/>
  <c r="C13" i="247"/>
  <c r="B13" i="247"/>
  <c r="F10" i="247"/>
  <c r="G10" i="247" s="1"/>
  <c r="C10" i="247"/>
  <c r="B10" i="247"/>
  <c r="F9" i="247"/>
  <c r="C9" i="247"/>
  <c r="B9" i="247"/>
  <c r="F8" i="247"/>
  <c r="G8" i="247"/>
  <c r="C8" i="247"/>
  <c r="B8" i="247"/>
  <c r="F26" i="246"/>
  <c r="G26" i="246"/>
  <c r="C26" i="246"/>
  <c r="B26" i="246"/>
  <c r="F23" i="246"/>
  <c r="C23" i="246"/>
  <c r="B23" i="246"/>
  <c r="F22" i="246"/>
  <c r="C22" i="246"/>
  <c r="B22" i="246"/>
  <c r="F21" i="246"/>
  <c r="G21" i="246" s="1"/>
  <c r="C21" i="246"/>
  <c r="B21" i="246"/>
  <c r="F18" i="246"/>
  <c r="G18" i="246" s="1"/>
  <c r="C18" i="246"/>
  <c r="B18" i="246"/>
  <c r="F17" i="246"/>
  <c r="G17" i="246" s="1"/>
  <c r="C17" i="246"/>
  <c r="B17" i="246"/>
  <c r="F14" i="246"/>
  <c r="C14" i="246"/>
  <c r="B14" i="246"/>
  <c r="F13" i="246"/>
  <c r="G13" i="246"/>
  <c r="C13" i="246"/>
  <c r="B13" i="246"/>
  <c r="F10" i="246"/>
  <c r="G10" i="246"/>
  <c r="C10" i="246"/>
  <c r="B10" i="246"/>
  <c r="F9" i="246"/>
  <c r="C9" i="246"/>
  <c r="B9" i="246"/>
  <c r="F8" i="246"/>
  <c r="C8" i="246"/>
  <c r="B8" i="246"/>
  <c r="F26" i="245"/>
  <c r="C26" i="245"/>
  <c r="B26" i="245"/>
  <c r="F23" i="245"/>
  <c r="G23" i="245" s="1"/>
  <c r="C23" i="245"/>
  <c r="B23" i="245"/>
  <c r="F22" i="245"/>
  <c r="C22" i="245"/>
  <c r="B22" i="245"/>
  <c r="F21" i="245"/>
  <c r="C21" i="245"/>
  <c r="B21" i="245"/>
  <c r="F18" i="245"/>
  <c r="G18" i="245"/>
  <c r="C18" i="245"/>
  <c r="B18" i="245"/>
  <c r="F17" i="245"/>
  <c r="G17" i="245"/>
  <c r="C17" i="245"/>
  <c r="B17" i="245"/>
  <c r="F14" i="245"/>
  <c r="C14" i="245"/>
  <c r="B14" i="245"/>
  <c r="F13" i="245"/>
  <c r="C13" i="245"/>
  <c r="B13" i="245"/>
  <c r="F10" i="245"/>
  <c r="G10" i="245" s="1"/>
  <c r="C10" i="245"/>
  <c r="B10" i="245"/>
  <c r="F9" i="245"/>
  <c r="G9" i="245" s="1"/>
  <c r="C9" i="245"/>
  <c r="B9" i="245"/>
  <c r="F8" i="245"/>
  <c r="G8" i="245" s="1"/>
  <c r="G27" i="245" s="1"/>
  <c r="C8" i="245"/>
  <c r="B8" i="245"/>
  <c r="F26" i="244"/>
  <c r="C26" i="244"/>
  <c r="B26" i="244"/>
  <c r="F23" i="244"/>
  <c r="G23" i="244"/>
  <c r="C23" i="244"/>
  <c r="B23" i="244"/>
  <c r="F22" i="244"/>
  <c r="G22" i="244"/>
  <c r="C22" i="244"/>
  <c r="B22" i="244"/>
  <c r="F21" i="244"/>
  <c r="C21" i="244"/>
  <c r="B21" i="244"/>
  <c r="F18" i="244"/>
  <c r="C18" i="244"/>
  <c r="B18" i="244"/>
  <c r="F17" i="244"/>
  <c r="G17" i="244" s="1"/>
  <c r="C17" i="244"/>
  <c r="B17" i="244"/>
  <c r="F14" i="244"/>
  <c r="G14" i="244" s="1"/>
  <c r="C14" i="244"/>
  <c r="B14" i="244"/>
  <c r="F13" i="244"/>
  <c r="C13" i="244"/>
  <c r="B13" i="244"/>
  <c r="F10" i="244"/>
  <c r="C10" i="244"/>
  <c r="B10" i="244"/>
  <c r="F9" i="244"/>
  <c r="G9" i="244"/>
  <c r="C9" i="244"/>
  <c r="B9" i="244"/>
  <c r="F8" i="244"/>
  <c r="G8" i="244"/>
  <c r="C8" i="244"/>
  <c r="B8" i="244"/>
  <c r="F26" i="243"/>
  <c r="C26" i="243"/>
  <c r="B26" i="243"/>
  <c r="F23" i="243"/>
  <c r="C23" i="243"/>
  <c r="B23" i="243"/>
  <c r="F22" i="243"/>
  <c r="G22" i="243" s="1"/>
  <c r="C22" i="243"/>
  <c r="B22" i="243"/>
  <c r="F21" i="243"/>
  <c r="G21" i="243" s="1"/>
  <c r="C21" i="243"/>
  <c r="B21" i="243"/>
  <c r="F18" i="243"/>
  <c r="G18" i="243" s="1"/>
  <c r="C18" i="243"/>
  <c r="B18" i="243"/>
  <c r="F17" i="243"/>
  <c r="G17" i="243" s="1"/>
  <c r="C17" i="243"/>
  <c r="B17" i="243"/>
  <c r="F14" i="243"/>
  <c r="G14" i="243"/>
  <c r="C14" i="243"/>
  <c r="B14" i="243"/>
  <c r="F13" i="243"/>
  <c r="G13" i="243"/>
  <c r="C13" i="243"/>
  <c r="B13" i="243"/>
  <c r="F10" i="243"/>
  <c r="C10" i="243"/>
  <c r="B10" i="243"/>
  <c r="F9" i="243"/>
  <c r="C9" i="243"/>
  <c r="B9" i="243"/>
  <c r="F8" i="243"/>
  <c r="G8" i="243" s="1"/>
  <c r="G27" i="243" s="1"/>
  <c r="C8" i="243"/>
  <c r="B8" i="243"/>
  <c r="F26" i="242"/>
  <c r="G26" i="242" s="1"/>
  <c r="C26" i="242"/>
  <c r="B26" i="242"/>
  <c r="F23" i="242"/>
  <c r="C23" i="242"/>
  <c r="B23" i="242"/>
  <c r="F22" i="242"/>
  <c r="C22" i="242"/>
  <c r="B22" i="242"/>
  <c r="F21" i="242"/>
  <c r="G21" i="242" s="1"/>
  <c r="C21" i="242"/>
  <c r="B21" i="242"/>
  <c r="F18" i="242"/>
  <c r="C18" i="242"/>
  <c r="B18" i="242"/>
  <c r="F17" i="242"/>
  <c r="C17" i="242"/>
  <c r="B17" i="242"/>
  <c r="F14" i="242"/>
  <c r="C14" i="242"/>
  <c r="B14" i="242"/>
  <c r="F13" i="242"/>
  <c r="G13" i="242"/>
  <c r="C13" i="242"/>
  <c r="B13" i="242"/>
  <c r="F10" i="242"/>
  <c r="G10" i="242"/>
  <c r="C10" i="242"/>
  <c r="B10" i="242"/>
  <c r="F9" i="242"/>
  <c r="C9" i="242"/>
  <c r="B9" i="242"/>
  <c r="F8" i="242"/>
  <c r="C8" i="242"/>
  <c r="B8" i="242"/>
  <c r="F26" i="241"/>
  <c r="G26" i="241" s="1"/>
  <c r="C26" i="241"/>
  <c r="B26" i="241"/>
  <c r="F23" i="241"/>
  <c r="G23" i="241" s="1"/>
  <c r="C23" i="241"/>
  <c r="B23" i="241"/>
  <c r="F22" i="241"/>
  <c r="G22" i="241" s="1"/>
  <c r="C22" i="241"/>
  <c r="B22" i="241"/>
  <c r="F21" i="241"/>
  <c r="G21" i="241" s="1"/>
  <c r="C21" i="241"/>
  <c r="B21" i="241"/>
  <c r="F18" i="241"/>
  <c r="G18" i="241"/>
  <c r="C18" i="241"/>
  <c r="B18" i="241"/>
  <c r="F17" i="241"/>
  <c r="C17" i="241"/>
  <c r="B17" i="241"/>
  <c r="F14" i="241"/>
  <c r="C14" i="241"/>
  <c r="B14" i="241"/>
  <c r="F13" i="241"/>
  <c r="G13" i="241" s="1"/>
  <c r="C13" i="241"/>
  <c r="B13" i="241"/>
  <c r="F10" i="241"/>
  <c r="G10" i="241"/>
  <c r="C10" i="241"/>
  <c r="B10" i="241"/>
  <c r="F9" i="241"/>
  <c r="G9" i="241"/>
  <c r="C9" i="241"/>
  <c r="B9" i="241"/>
  <c r="F8" i="241"/>
  <c r="C8" i="241"/>
  <c r="B8" i="241"/>
  <c r="F26" i="240"/>
  <c r="C26" i="240"/>
  <c r="B26" i="240"/>
  <c r="F23" i="240"/>
  <c r="G23" i="240" s="1"/>
  <c r="C23" i="240"/>
  <c r="B23" i="240"/>
  <c r="F22" i="240"/>
  <c r="G22" i="240" s="1"/>
  <c r="C22" i="240"/>
  <c r="B22" i="240"/>
  <c r="F21" i="240"/>
  <c r="C21" i="240"/>
  <c r="B21" i="240"/>
  <c r="F18" i="240"/>
  <c r="C18" i="240"/>
  <c r="B18" i="240"/>
  <c r="F17" i="240"/>
  <c r="G17" i="240" s="1"/>
  <c r="C17" i="240"/>
  <c r="B17" i="240"/>
  <c r="F14" i="240"/>
  <c r="G14" i="240" s="1"/>
  <c r="G27" i="240" s="1"/>
  <c r="C14" i="240"/>
  <c r="B14" i="240"/>
  <c r="F13" i="240"/>
  <c r="C13" i="240"/>
  <c r="B13" i="240"/>
  <c r="F10" i="240"/>
  <c r="C10" i="240"/>
  <c r="B10" i="240"/>
  <c r="F9" i="240"/>
  <c r="G9" i="240" s="1"/>
  <c r="C9" i="240"/>
  <c r="B9" i="240"/>
  <c r="F8" i="240"/>
  <c r="G8" i="240" s="1"/>
  <c r="C8" i="240"/>
  <c r="B8" i="240"/>
  <c r="F26" i="239"/>
  <c r="C26" i="239"/>
  <c r="B26" i="239"/>
  <c r="F23" i="239"/>
  <c r="G23" i="239" s="1"/>
  <c r="C23" i="239"/>
  <c r="B23" i="239"/>
  <c r="F22" i="239"/>
  <c r="G22" i="239"/>
  <c r="C22" i="239"/>
  <c r="B22" i="239"/>
  <c r="F21" i="239"/>
  <c r="G21" i="239" s="1"/>
  <c r="C21" i="239"/>
  <c r="B21" i="239"/>
  <c r="F18" i="239"/>
  <c r="C18" i="239"/>
  <c r="B18" i="239"/>
  <c r="F17" i="239"/>
  <c r="C17" i="239"/>
  <c r="B17" i="239"/>
  <c r="F14" i="239"/>
  <c r="G14" i="239" s="1"/>
  <c r="C14" i="239"/>
  <c r="B14" i="239"/>
  <c r="F13" i="239"/>
  <c r="G13" i="239" s="1"/>
  <c r="C13" i="239"/>
  <c r="B13" i="239"/>
  <c r="F10" i="239"/>
  <c r="C10" i="239"/>
  <c r="B10" i="239"/>
  <c r="F9" i="239"/>
  <c r="C9" i="239"/>
  <c r="B9" i="239"/>
  <c r="F8" i="239"/>
  <c r="G8" i="239"/>
  <c r="C8" i="239"/>
  <c r="B8" i="239"/>
  <c r="F26" i="238"/>
  <c r="C26" i="238"/>
  <c r="B26" i="238"/>
  <c r="F23" i="238"/>
  <c r="C23" i="238"/>
  <c r="B23" i="238"/>
  <c r="F22" i="238"/>
  <c r="C22" i="238"/>
  <c r="B22" i="238"/>
  <c r="F21" i="238"/>
  <c r="G21" i="238" s="1"/>
  <c r="C21" i="238"/>
  <c r="B21" i="238"/>
  <c r="F18" i="238"/>
  <c r="G18" i="238" s="1"/>
  <c r="C18" i="238"/>
  <c r="B18" i="238"/>
  <c r="F17" i="238"/>
  <c r="C17" i="238"/>
  <c r="B17" i="238"/>
  <c r="F14" i="238"/>
  <c r="C14" i="238"/>
  <c r="B14" i="238"/>
  <c r="F13" i="238"/>
  <c r="G13" i="238"/>
  <c r="C13" i="238"/>
  <c r="B13" i="238"/>
  <c r="F10" i="238"/>
  <c r="G10" i="238"/>
  <c r="C10" i="238"/>
  <c r="B10" i="238"/>
  <c r="F9" i="238"/>
  <c r="C9" i="238"/>
  <c r="B9" i="238"/>
  <c r="F8" i="238"/>
  <c r="C8" i="238"/>
  <c r="B8" i="238"/>
  <c r="F26" i="237"/>
  <c r="C26" i="237"/>
  <c r="B26" i="237"/>
  <c r="F23" i="237"/>
  <c r="G23" i="237" s="1"/>
  <c r="C23" i="237"/>
  <c r="B23" i="237"/>
  <c r="F22" i="237"/>
  <c r="C22" i="237"/>
  <c r="B22" i="237"/>
  <c r="F21" i="237"/>
  <c r="C21" i="237"/>
  <c r="B21" i="237"/>
  <c r="F18" i="237"/>
  <c r="G18" i="237"/>
  <c r="C18" i="237"/>
  <c r="B18" i="237"/>
  <c r="F17" i="237"/>
  <c r="G17" i="237"/>
  <c r="C17" i="237"/>
  <c r="B17" i="237"/>
  <c r="F14" i="237"/>
  <c r="C14" i="237"/>
  <c r="B14" i="237"/>
  <c r="F13" i="237"/>
  <c r="C13" i="237"/>
  <c r="B13" i="237"/>
  <c r="F10" i="237"/>
  <c r="G10" i="237" s="1"/>
  <c r="C10" i="237"/>
  <c r="B10" i="237"/>
  <c r="F9" i="237"/>
  <c r="G9" i="237"/>
  <c r="C9" i="237"/>
  <c r="B9" i="237"/>
  <c r="F8" i="237"/>
  <c r="C8" i="237"/>
  <c r="B8" i="237"/>
  <c r="F26" i="236"/>
  <c r="C26" i="236"/>
  <c r="B26" i="236"/>
  <c r="F23" i="236"/>
  <c r="G23" i="236" s="1"/>
  <c r="C23" i="236"/>
  <c r="B23" i="236"/>
  <c r="F22" i="236"/>
  <c r="G22" i="236" s="1"/>
  <c r="C22" i="236"/>
  <c r="B22" i="236"/>
  <c r="F21" i="236"/>
  <c r="G21" i="236" s="1"/>
  <c r="C21" i="236"/>
  <c r="B21" i="236"/>
  <c r="F18" i="236"/>
  <c r="C18" i="236"/>
  <c r="B18" i="236"/>
  <c r="F17" i="236"/>
  <c r="C17" i="236"/>
  <c r="B17" i="236"/>
  <c r="F14" i="236"/>
  <c r="G14" i="236" s="1"/>
  <c r="C14" i="236"/>
  <c r="B14" i="236"/>
  <c r="F13" i="236"/>
  <c r="G13" i="236" s="1"/>
  <c r="C13" i="236"/>
  <c r="B13" i="236"/>
  <c r="F10" i="236"/>
  <c r="C10" i="236"/>
  <c r="B10" i="236"/>
  <c r="F9" i="236"/>
  <c r="C9" i="236"/>
  <c r="B9" i="236"/>
  <c r="F8" i="236"/>
  <c r="G8" i="236" s="1"/>
  <c r="C8" i="236"/>
  <c r="B8" i="236"/>
  <c r="F26" i="235"/>
  <c r="C26" i="235"/>
  <c r="B26" i="235"/>
  <c r="F23" i="235"/>
  <c r="C23" i="235"/>
  <c r="B23" i="235"/>
  <c r="F22" i="235"/>
  <c r="G22" i="235" s="1"/>
  <c r="C22" i="235"/>
  <c r="B22" i="235"/>
  <c r="F21" i="235"/>
  <c r="G21" i="235" s="1"/>
  <c r="C21" i="235"/>
  <c r="B21" i="235"/>
  <c r="F18" i="235"/>
  <c r="C18" i="235"/>
  <c r="B18" i="235"/>
  <c r="F17" i="235"/>
  <c r="G17" i="235" s="1"/>
  <c r="C17" i="235"/>
  <c r="B17" i="235"/>
  <c r="F14" i="235"/>
  <c r="G14" i="235"/>
  <c r="C14" i="235"/>
  <c r="B14" i="235"/>
  <c r="F13" i="235"/>
  <c r="G13" i="235"/>
  <c r="C13" i="235"/>
  <c r="B13" i="235"/>
  <c r="F10" i="235"/>
  <c r="C10" i="235"/>
  <c r="B10" i="235"/>
  <c r="F9" i="235"/>
  <c r="C9" i="235"/>
  <c r="B9" i="235"/>
  <c r="F8" i="235"/>
  <c r="G8" i="235" s="1"/>
  <c r="C8" i="235"/>
  <c r="B8" i="235"/>
  <c r="F26" i="234"/>
  <c r="G26" i="234" s="1"/>
  <c r="C26" i="234"/>
  <c r="B26" i="234"/>
  <c r="F23" i="234"/>
  <c r="G23" i="234" s="1"/>
  <c r="C23" i="234"/>
  <c r="B23" i="234"/>
  <c r="F22" i="234"/>
  <c r="C22" i="234"/>
  <c r="B22" i="234"/>
  <c r="F21" i="234"/>
  <c r="G21" i="234" s="1"/>
  <c r="C21" i="234"/>
  <c r="B21" i="234"/>
  <c r="F18" i="234"/>
  <c r="G18" i="234"/>
  <c r="C18" i="234"/>
  <c r="B18" i="234"/>
  <c r="F17" i="234"/>
  <c r="C17" i="234"/>
  <c r="B17" i="234"/>
  <c r="F14" i="234"/>
  <c r="C14" i="234"/>
  <c r="B14" i="234"/>
  <c r="F13" i="234"/>
  <c r="G13" i="234"/>
  <c r="C13" i="234"/>
  <c r="B13" i="234"/>
  <c r="F10" i="234"/>
  <c r="G10" i="234" s="1"/>
  <c r="C10" i="234"/>
  <c r="B10" i="234"/>
  <c r="F9" i="234"/>
  <c r="C9" i="234"/>
  <c r="B9" i="234"/>
  <c r="F8" i="234"/>
  <c r="G8" i="234" s="1"/>
  <c r="G27" i="234" s="1"/>
  <c r="C8" i="234"/>
  <c r="B8" i="234"/>
  <c r="F26" i="233"/>
  <c r="G26" i="233"/>
  <c r="C26" i="233"/>
  <c r="B26" i="233"/>
  <c r="F23" i="233"/>
  <c r="G23" i="233"/>
  <c r="C23" i="233"/>
  <c r="B23" i="233"/>
  <c r="F22" i="233"/>
  <c r="C22" i="233"/>
  <c r="B22" i="233"/>
  <c r="F21" i="233"/>
  <c r="C21" i="233"/>
  <c r="B21" i="233"/>
  <c r="F18" i="233"/>
  <c r="G18" i="233" s="1"/>
  <c r="C18" i="233"/>
  <c r="B18" i="233"/>
  <c r="F17" i="233"/>
  <c r="G17" i="233" s="1"/>
  <c r="C17" i="233"/>
  <c r="B17" i="233"/>
  <c r="F14" i="233"/>
  <c r="G14" i="233" s="1"/>
  <c r="G27" i="233" s="1"/>
  <c r="C14" i="233"/>
  <c r="B14" i="233"/>
  <c r="F13" i="233"/>
  <c r="C13" i="233"/>
  <c r="B13" i="233"/>
  <c r="F10" i="233"/>
  <c r="G10" i="233"/>
  <c r="C10" i="233"/>
  <c r="B10" i="233"/>
  <c r="F9" i="233"/>
  <c r="G9" i="233"/>
  <c r="C9" i="233"/>
  <c r="B9" i="233"/>
  <c r="F8" i="233"/>
  <c r="C8" i="233"/>
  <c r="B8" i="233"/>
  <c r="F26" i="232"/>
  <c r="G26" i="232" s="1"/>
  <c r="C26" i="232"/>
  <c r="B26" i="232"/>
  <c r="F23" i="232"/>
  <c r="G23" i="232"/>
  <c r="C23" i="232"/>
  <c r="B23" i="232"/>
  <c r="F22" i="232"/>
  <c r="G22" i="232"/>
  <c r="C22" i="232"/>
  <c r="B22" i="232"/>
  <c r="F21" i="232"/>
  <c r="C21" i="232"/>
  <c r="B21" i="232"/>
  <c r="F18" i="232"/>
  <c r="C18" i="232"/>
  <c r="B18" i="232"/>
  <c r="F17" i="232"/>
  <c r="G17" i="232"/>
  <c r="C17" i="232"/>
  <c r="B17" i="232"/>
  <c r="F14" i="232"/>
  <c r="G14" i="232"/>
  <c r="C14" i="232"/>
  <c r="B14" i="232"/>
  <c r="F13" i="232"/>
  <c r="C13" i="232"/>
  <c r="B13" i="232"/>
  <c r="F10" i="232"/>
  <c r="C10" i="232"/>
  <c r="B10" i="232"/>
  <c r="F9" i="232"/>
  <c r="G9" i="232"/>
  <c r="C9" i="232"/>
  <c r="B9" i="232"/>
  <c r="F8" i="232"/>
  <c r="G8" i="232"/>
  <c r="C8" i="232"/>
  <c r="B8" i="232"/>
  <c r="F26" i="231"/>
  <c r="C26" i="231"/>
  <c r="B26" i="231"/>
  <c r="F23" i="231"/>
  <c r="C23" i="231"/>
  <c r="B23" i="231"/>
  <c r="F22" i="231"/>
  <c r="G22" i="231"/>
  <c r="C22" i="231"/>
  <c r="B22" i="231"/>
  <c r="F21" i="231"/>
  <c r="G21" i="231"/>
  <c r="C21" i="231"/>
  <c r="B21" i="231"/>
  <c r="F18" i="231"/>
  <c r="C18" i="231"/>
  <c r="B18" i="231"/>
  <c r="F17" i="231"/>
  <c r="C17" i="231"/>
  <c r="B17" i="231"/>
  <c r="F14" i="231"/>
  <c r="G14" i="231" s="1"/>
  <c r="C14" i="231"/>
  <c r="B14" i="231"/>
  <c r="F13" i="231"/>
  <c r="G13" i="231" s="1"/>
  <c r="C13" i="231"/>
  <c r="B13" i="231"/>
  <c r="F10" i="231"/>
  <c r="C10" i="231"/>
  <c r="B10" i="231"/>
  <c r="F9" i="231"/>
  <c r="G9" i="231" s="1"/>
  <c r="C9" i="231"/>
  <c r="B9" i="231"/>
  <c r="F8" i="231"/>
  <c r="G8" i="231"/>
  <c r="C8" i="231"/>
  <c r="B8" i="231"/>
  <c r="F26" i="230"/>
  <c r="G26" i="230" s="1"/>
  <c r="C26" i="230"/>
  <c r="B26" i="230"/>
  <c r="F23" i="230"/>
  <c r="G23" i="230" s="1"/>
  <c r="C23" i="230"/>
  <c r="B23" i="230"/>
  <c r="F22" i="230"/>
  <c r="C22" i="230"/>
  <c r="B22" i="230"/>
  <c r="F21" i="230"/>
  <c r="G21" i="230"/>
  <c r="C21" i="230"/>
  <c r="B21" i="230"/>
  <c r="F18" i="230"/>
  <c r="C18" i="230"/>
  <c r="B18" i="230"/>
  <c r="F17" i="230"/>
  <c r="C17" i="230"/>
  <c r="B17" i="230"/>
  <c r="F14" i="230"/>
  <c r="G14" i="230" s="1"/>
  <c r="C14" i="230"/>
  <c r="B14" i="230"/>
  <c r="F13" i="230"/>
  <c r="G13" i="230"/>
  <c r="C13" i="230"/>
  <c r="B13" i="230"/>
  <c r="F10" i="230"/>
  <c r="C10" i="230"/>
  <c r="B10" i="230"/>
  <c r="F9" i="230"/>
  <c r="C9" i="230"/>
  <c r="B9" i="230"/>
  <c r="F8" i="230"/>
  <c r="C8" i="230"/>
  <c r="B8" i="230"/>
  <c r="F26" i="229"/>
  <c r="G26" i="229" s="1"/>
  <c r="C26" i="229"/>
  <c r="B26" i="229"/>
  <c r="F23" i="229"/>
  <c r="C23" i="229"/>
  <c r="B23" i="229"/>
  <c r="F22" i="229"/>
  <c r="C22" i="229"/>
  <c r="B22" i="229"/>
  <c r="F21" i="229"/>
  <c r="C21" i="229"/>
  <c r="B21" i="229"/>
  <c r="F18" i="229"/>
  <c r="G18" i="229" s="1"/>
  <c r="C18" i="229"/>
  <c r="B18" i="229"/>
  <c r="F17" i="229"/>
  <c r="G17" i="229" s="1"/>
  <c r="C17" i="229"/>
  <c r="B17" i="229"/>
  <c r="F14" i="229"/>
  <c r="G14" i="229" s="1"/>
  <c r="G27" i="229" s="1"/>
  <c r="C14" i="229"/>
  <c r="B14" i="229"/>
  <c r="F13" i="229"/>
  <c r="C13" i="229"/>
  <c r="B13" i="229"/>
  <c r="F10" i="229"/>
  <c r="G10" i="229"/>
  <c r="C10" i="229"/>
  <c r="B10" i="229"/>
  <c r="F9" i="229"/>
  <c r="G9" i="229"/>
  <c r="C9" i="229"/>
  <c r="B9" i="229"/>
  <c r="F8" i="229"/>
  <c r="C8" i="229"/>
  <c r="B8" i="229"/>
  <c r="F26" i="228"/>
  <c r="C26" i="228"/>
  <c r="B26" i="228"/>
  <c r="F23" i="228"/>
  <c r="G23" i="228" s="1"/>
  <c r="C23" i="228"/>
  <c r="B23" i="228"/>
  <c r="F22" i="228"/>
  <c r="G22" i="228" s="1"/>
  <c r="C22" i="228"/>
  <c r="B22" i="228"/>
  <c r="F21" i="228"/>
  <c r="C21" i="228"/>
  <c r="B21" i="228"/>
  <c r="F18" i="228"/>
  <c r="G18" i="228" s="1"/>
  <c r="C18" i="228"/>
  <c r="B18" i="228"/>
  <c r="F17" i="228"/>
  <c r="G17" i="228"/>
  <c r="C17" i="228"/>
  <c r="B17" i="228"/>
  <c r="F14" i="228"/>
  <c r="G14" i="228"/>
  <c r="C14" i="228"/>
  <c r="B14" i="228"/>
  <c r="F13" i="228"/>
  <c r="C13" i="228"/>
  <c r="B13" i="228"/>
  <c r="F10" i="228"/>
  <c r="C10" i="228"/>
  <c r="B10" i="228"/>
  <c r="F9" i="228"/>
  <c r="G9" i="228" s="1"/>
  <c r="C9" i="228"/>
  <c r="B9" i="228"/>
  <c r="F8" i="228"/>
  <c r="G8" i="228" s="1"/>
  <c r="C8" i="228"/>
  <c r="B8" i="228"/>
  <c r="F26" i="227"/>
  <c r="C26" i="227"/>
  <c r="B26" i="227"/>
  <c r="F23" i="227"/>
  <c r="C23" i="227"/>
  <c r="B23" i="227"/>
  <c r="F22" i="227"/>
  <c r="G22" i="227" s="1"/>
  <c r="C22" i="227"/>
  <c r="B22" i="227"/>
  <c r="F21" i="227"/>
  <c r="G21" i="227" s="1"/>
  <c r="C21" i="227"/>
  <c r="B21" i="227"/>
  <c r="F18" i="227"/>
  <c r="C18" i="227"/>
  <c r="B18" i="227"/>
  <c r="F17" i="227"/>
  <c r="C17" i="227"/>
  <c r="B17" i="227"/>
  <c r="F14" i="227"/>
  <c r="G14" i="227"/>
  <c r="C14" i="227"/>
  <c r="B14" i="227"/>
  <c r="F13" i="227"/>
  <c r="C13" i="227"/>
  <c r="B13" i="227"/>
  <c r="F10" i="227"/>
  <c r="C10" i="227"/>
  <c r="B10" i="227"/>
  <c r="F9" i="227"/>
  <c r="C9" i="227"/>
  <c r="B9" i="227"/>
  <c r="F8" i="227"/>
  <c r="G8" i="227"/>
  <c r="G27" i="227" s="1"/>
  <c r="C8" i="227"/>
  <c r="B8" i="227"/>
  <c r="F26" i="226"/>
  <c r="G26" i="226" s="1"/>
  <c r="C26" i="226"/>
  <c r="B26" i="226"/>
  <c r="F23" i="226"/>
  <c r="C23" i="226"/>
  <c r="B23" i="226"/>
  <c r="F22" i="226"/>
  <c r="C22" i="226"/>
  <c r="B22" i="226"/>
  <c r="F21" i="226"/>
  <c r="G21" i="226"/>
  <c r="C21" i="226"/>
  <c r="B21" i="226"/>
  <c r="F18" i="226"/>
  <c r="G18" i="226"/>
  <c r="C18" i="226"/>
  <c r="B18" i="226"/>
  <c r="F17" i="226"/>
  <c r="C17" i="226"/>
  <c r="B17" i="226"/>
  <c r="F14" i="226"/>
  <c r="C14" i="226"/>
  <c r="B14" i="226"/>
  <c r="F13" i="226"/>
  <c r="G13" i="226" s="1"/>
  <c r="C13" i="226"/>
  <c r="B13" i="226"/>
  <c r="F10" i="226"/>
  <c r="G10" i="226" s="1"/>
  <c r="C10" i="226"/>
  <c r="B10" i="226"/>
  <c r="F9" i="226"/>
  <c r="C9" i="226"/>
  <c r="B9" i="226"/>
  <c r="F8" i="226"/>
  <c r="G8" i="226" s="1"/>
  <c r="G27" i="226" s="1"/>
  <c r="C8" i="226"/>
  <c r="B8" i="226"/>
  <c r="F26" i="225"/>
  <c r="G26" i="225"/>
  <c r="C26" i="225"/>
  <c r="B26" i="225"/>
  <c r="F23" i="225"/>
  <c r="G23" i="225"/>
  <c r="C23" i="225"/>
  <c r="B23" i="225"/>
  <c r="F22" i="225"/>
  <c r="C22" i="225"/>
  <c r="B22" i="225"/>
  <c r="F21" i="225"/>
  <c r="C21" i="225"/>
  <c r="B21" i="225"/>
  <c r="F18" i="225"/>
  <c r="G18" i="225" s="1"/>
  <c r="C18" i="225"/>
  <c r="B18" i="225"/>
  <c r="F17" i="225"/>
  <c r="G17" i="225" s="1"/>
  <c r="C17" i="225"/>
  <c r="B17" i="225"/>
  <c r="F14" i="225"/>
  <c r="C14" i="225"/>
  <c r="B14" i="225"/>
  <c r="F13" i="225"/>
  <c r="C13" i="225"/>
  <c r="B13" i="225"/>
  <c r="F10" i="225"/>
  <c r="G10" i="225"/>
  <c r="C10" i="225"/>
  <c r="B10" i="225"/>
  <c r="F9" i="225"/>
  <c r="G9" i="225"/>
  <c r="C9" i="225"/>
  <c r="B9" i="225"/>
  <c r="F8" i="225"/>
  <c r="C8" i="225"/>
  <c r="B8" i="225"/>
  <c r="F26" i="224"/>
  <c r="C26" i="224"/>
  <c r="B26" i="224"/>
  <c r="F23" i="224"/>
  <c r="C23" i="224"/>
  <c r="B23" i="224"/>
  <c r="F22" i="224"/>
  <c r="C22" i="224"/>
  <c r="B22" i="224"/>
  <c r="F21" i="224"/>
  <c r="C21" i="224"/>
  <c r="B21" i="224"/>
  <c r="F18" i="224"/>
  <c r="C18" i="224"/>
  <c r="B18" i="224"/>
  <c r="F17" i="224"/>
  <c r="C17" i="224"/>
  <c r="B17" i="224"/>
  <c r="F14" i="224"/>
  <c r="C14" i="224"/>
  <c r="B14" i="224"/>
  <c r="F13" i="224"/>
  <c r="C13" i="224"/>
  <c r="B13" i="224"/>
  <c r="F10" i="224"/>
  <c r="C10" i="224"/>
  <c r="B10" i="224"/>
  <c r="F9" i="224"/>
  <c r="C9" i="224"/>
  <c r="B9" i="224"/>
  <c r="F8" i="224"/>
  <c r="C8" i="224"/>
  <c r="B8" i="224"/>
  <c r="CJ24" i="224"/>
  <c r="ET24" i="224" s="1"/>
  <c r="CJ19" i="224"/>
  <c r="CL19" i="224" s="1"/>
  <c r="CJ15" i="224"/>
  <c r="CL15" i="224" s="1"/>
  <c r="ER11" i="224"/>
  <c r="ET11" i="224" s="1"/>
  <c r="CJ11" i="224"/>
  <c r="F26" i="165"/>
  <c r="G26" i="165"/>
  <c r="C26" i="165"/>
  <c r="B26" i="165"/>
  <c r="F23" i="165"/>
  <c r="C23" i="165"/>
  <c r="B23" i="165"/>
  <c r="F22" i="165"/>
  <c r="C22" i="165"/>
  <c r="B22" i="165"/>
  <c r="F21" i="165"/>
  <c r="C21" i="165"/>
  <c r="B21" i="165"/>
  <c r="F18" i="165"/>
  <c r="G18" i="165"/>
  <c r="C18" i="165"/>
  <c r="B18" i="165"/>
  <c r="F17" i="165"/>
  <c r="G17" i="165" s="1"/>
  <c r="C17" i="165"/>
  <c r="B17" i="165"/>
  <c r="F14" i="165"/>
  <c r="C14" i="165"/>
  <c r="B14" i="165"/>
  <c r="F13" i="165"/>
  <c r="G13" i="165" s="1"/>
  <c r="C13" i="165"/>
  <c r="B13" i="165"/>
  <c r="F10" i="165"/>
  <c r="G10" i="165" s="1"/>
  <c r="C10" i="165"/>
  <c r="B10" i="165"/>
  <c r="F9" i="165"/>
  <c r="C9" i="165"/>
  <c r="B9" i="165"/>
  <c r="F8" i="165"/>
  <c r="C8" i="165"/>
  <c r="B8" i="165"/>
  <c r="F26" i="164"/>
  <c r="G26" i="164"/>
  <c r="C26" i="164"/>
  <c r="B26" i="164"/>
  <c r="F23" i="164"/>
  <c r="C23" i="164"/>
  <c r="B23" i="164"/>
  <c r="F22" i="164"/>
  <c r="C22" i="164"/>
  <c r="B22" i="164"/>
  <c r="F21" i="164"/>
  <c r="C21" i="164"/>
  <c r="B21" i="164"/>
  <c r="F18" i="164"/>
  <c r="G18" i="164" s="1"/>
  <c r="C18" i="164"/>
  <c r="B18" i="164"/>
  <c r="F17" i="164"/>
  <c r="G17" i="164" s="1"/>
  <c r="C17" i="164"/>
  <c r="B17" i="164"/>
  <c r="F14" i="164"/>
  <c r="G14" i="164" s="1"/>
  <c r="C14" i="164"/>
  <c r="B14" i="164"/>
  <c r="F13" i="164"/>
  <c r="C13" i="164"/>
  <c r="B13" i="164"/>
  <c r="F10" i="164"/>
  <c r="C10" i="164"/>
  <c r="B10" i="164"/>
  <c r="F9" i="164"/>
  <c r="G9" i="164" s="1"/>
  <c r="C9" i="164"/>
  <c r="B9" i="164"/>
  <c r="F8" i="164"/>
  <c r="G8" i="164" s="1"/>
  <c r="C8" i="164"/>
  <c r="B8" i="164"/>
  <c r="F26" i="163"/>
  <c r="C26" i="163"/>
  <c r="B26" i="163"/>
  <c r="F23" i="163"/>
  <c r="G23" i="163" s="1"/>
  <c r="C23" i="163"/>
  <c r="B23" i="163"/>
  <c r="F22" i="163"/>
  <c r="G22" i="163" s="1"/>
  <c r="C22" i="163"/>
  <c r="B22" i="163"/>
  <c r="F21" i="163"/>
  <c r="C21" i="163"/>
  <c r="B21" i="163"/>
  <c r="F18" i="163"/>
  <c r="G18" i="163" s="1"/>
  <c r="C18" i="163"/>
  <c r="B18" i="163"/>
  <c r="F17" i="163"/>
  <c r="C17" i="163"/>
  <c r="B17" i="163"/>
  <c r="F14" i="163"/>
  <c r="G14" i="163"/>
  <c r="C14" i="163"/>
  <c r="B14" i="163"/>
  <c r="F13" i="163"/>
  <c r="C13" i="163"/>
  <c r="B13" i="163"/>
  <c r="F10" i="163"/>
  <c r="C10" i="163"/>
  <c r="B10" i="163"/>
  <c r="F9" i="163"/>
  <c r="G9" i="163" s="1"/>
  <c r="C9" i="163"/>
  <c r="B9" i="163"/>
  <c r="F8" i="163"/>
  <c r="G8" i="163" s="1"/>
  <c r="G27" i="163" s="1"/>
  <c r="C8" i="163"/>
  <c r="B8" i="163"/>
  <c r="F26" i="162"/>
  <c r="G26" i="162" s="1"/>
  <c r="C26" i="162"/>
  <c r="B26" i="162"/>
  <c r="F23" i="162"/>
  <c r="G23" i="162" s="1"/>
  <c r="C23" i="162"/>
  <c r="B23" i="162"/>
  <c r="F22" i="162"/>
  <c r="G22" i="162"/>
  <c r="C22" i="162"/>
  <c r="B22" i="162"/>
  <c r="F21" i="162"/>
  <c r="C21" i="162"/>
  <c r="B21" i="162"/>
  <c r="F18" i="162"/>
  <c r="C18" i="162"/>
  <c r="B18" i="162"/>
  <c r="F17" i="162"/>
  <c r="G17" i="162" s="1"/>
  <c r="C17" i="162"/>
  <c r="B17" i="162"/>
  <c r="F14" i="162"/>
  <c r="C14" i="162"/>
  <c r="B14" i="162"/>
  <c r="F13" i="162"/>
  <c r="C13" i="162"/>
  <c r="B13" i="162"/>
  <c r="F10" i="162"/>
  <c r="C10" i="162"/>
  <c r="B10" i="162"/>
  <c r="F9" i="162"/>
  <c r="G9" i="162" s="1"/>
  <c r="C9" i="162"/>
  <c r="B9" i="162"/>
  <c r="F8" i="162"/>
  <c r="G8" i="162" s="1"/>
  <c r="C8" i="162"/>
  <c r="B8" i="162"/>
  <c r="F26" i="161"/>
  <c r="G26" i="161"/>
  <c r="C26" i="161"/>
  <c r="B26" i="161"/>
  <c r="F23" i="161"/>
  <c r="C23" i="161"/>
  <c r="B23" i="161"/>
  <c r="F22" i="161"/>
  <c r="G22" i="161" s="1"/>
  <c r="C22" i="161"/>
  <c r="B22" i="161"/>
  <c r="F21" i="161"/>
  <c r="G21" i="161" s="1"/>
  <c r="C21" i="161"/>
  <c r="B21" i="161"/>
  <c r="F18" i="161"/>
  <c r="G18" i="161"/>
  <c r="C18" i="161"/>
  <c r="B18" i="161"/>
  <c r="F17" i="161"/>
  <c r="C17" i="161"/>
  <c r="B17" i="161"/>
  <c r="F14" i="161"/>
  <c r="C14" i="161"/>
  <c r="B14" i="161"/>
  <c r="F13" i="161"/>
  <c r="G13" i="161" s="1"/>
  <c r="C13" i="161"/>
  <c r="B13" i="161"/>
  <c r="F10" i="161"/>
  <c r="G10" i="161" s="1"/>
  <c r="C10" i="161"/>
  <c r="B10" i="161"/>
  <c r="F9" i="161"/>
  <c r="C9" i="161"/>
  <c r="B9" i="161"/>
  <c r="F8" i="161"/>
  <c r="G8" i="161" s="1"/>
  <c r="C8" i="161"/>
  <c r="B8" i="161"/>
  <c r="F26" i="160"/>
  <c r="C26" i="160"/>
  <c r="B26" i="160"/>
  <c r="F23" i="160"/>
  <c r="C23" i="160"/>
  <c r="B23" i="160"/>
  <c r="F22" i="160"/>
  <c r="C22" i="160"/>
  <c r="B22" i="160"/>
  <c r="F21" i="160"/>
  <c r="G21" i="160" s="1"/>
  <c r="C21" i="160"/>
  <c r="B21" i="160"/>
  <c r="F18" i="160"/>
  <c r="G18" i="160" s="1"/>
  <c r="C18" i="160"/>
  <c r="B18" i="160"/>
  <c r="F17" i="160"/>
  <c r="G17" i="160"/>
  <c r="C17" i="160"/>
  <c r="B17" i="160"/>
  <c r="F14" i="160"/>
  <c r="C14" i="160"/>
  <c r="B14" i="160"/>
  <c r="F13" i="160"/>
  <c r="C13" i="160"/>
  <c r="B13" i="160"/>
  <c r="F10" i="160"/>
  <c r="G10" i="160" s="1"/>
  <c r="C10" i="160"/>
  <c r="B10" i="160"/>
  <c r="F9" i="160"/>
  <c r="G9" i="160"/>
  <c r="C9" i="160"/>
  <c r="B9" i="160"/>
  <c r="F8" i="160"/>
  <c r="C8" i="160"/>
  <c r="B8" i="160"/>
  <c r="G18" i="95"/>
  <c r="G11" i="95"/>
  <c r="G8" i="95"/>
  <c r="G4" i="95"/>
  <c r="C26" i="5"/>
  <c r="B26" i="5"/>
  <c r="C23" i="5"/>
  <c r="B23" i="5"/>
  <c r="C22" i="5"/>
  <c r="B22" i="5"/>
  <c r="C21" i="5"/>
  <c r="B21" i="5"/>
  <c r="C18" i="5"/>
  <c r="B18" i="5"/>
  <c r="C17" i="5"/>
  <c r="B17" i="5"/>
  <c r="C14" i="5"/>
  <c r="B14" i="5"/>
  <c r="C13" i="5"/>
  <c r="B13" i="5"/>
  <c r="C10" i="5"/>
  <c r="B10" i="5"/>
  <c r="C9" i="5"/>
  <c r="B9" i="5"/>
  <c r="C8" i="5"/>
  <c r="B8" i="5"/>
  <c r="F13" i="5"/>
  <c r="G13" i="5" s="1"/>
  <c r="F21" i="5"/>
  <c r="G21" i="5"/>
  <c r="F23" i="5"/>
  <c r="G23" i="5" s="1"/>
  <c r="F8" i="5"/>
  <c r="F10" i="5"/>
  <c r="F14" i="5"/>
  <c r="G14" i="5"/>
  <c r="F18" i="5"/>
  <c r="F22" i="5"/>
  <c r="F26" i="5"/>
  <c r="G26" i="5"/>
  <c r="F9" i="5"/>
  <c r="F17" i="5"/>
  <c r="ET15" i="224"/>
  <c r="E25" i="224"/>
  <c r="E26" i="224" s="1"/>
  <c r="E7" i="224"/>
  <c r="E8" i="224" s="1"/>
  <c r="E9" i="224"/>
  <c r="E14" i="224"/>
  <c r="E13" i="224"/>
  <c r="G13" i="224" s="1"/>
  <c r="CL11" i="224"/>
  <c r="E16" i="224"/>
  <c r="E18" i="224" s="1"/>
  <c r="CJ20" i="224"/>
  <c r="CJ7" i="224"/>
  <c r="CJ12" i="224"/>
  <c r="CL12" i="224" s="1"/>
  <c r="CJ16" i="224"/>
  <c r="CJ25" i="224"/>
  <c r="G18" i="292"/>
  <c r="G9" i="161"/>
  <c r="G14" i="225"/>
  <c r="G9" i="226"/>
  <c r="G23" i="165"/>
  <c r="G21" i="165"/>
  <c r="G22" i="225"/>
  <c r="G21" i="225"/>
  <c r="G22" i="293"/>
  <c r="G17" i="226"/>
  <c r="G14" i="161"/>
  <c r="G23" i="226"/>
  <c r="G9" i="165"/>
  <c r="G17" i="295"/>
  <c r="G22" i="286"/>
  <c r="G23" i="286"/>
  <c r="G9" i="294"/>
  <c r="G8" i="290"/>
  <c r="G8" i="225"/>
  <c r="G9" i="291"/>
  <c r="G26" i="163"/>
  <c r="G9" i="287"/>
  <c r="G18" i="284"/>
  <c r="G9" i="283"/>
  <c r="G21" i="282"/>
  <c r="G18" i="283"/>
  <c r="G26" i="283"/>
  <c r="G17" i="287"/>
  <c r="G21" i="287"/>
  <c r="G14" i="285"/>
  <c r="G18" i="291"/>
  <c r="G8" i="286"/>
  <c r="G17" i="279"/>
  <c r="G13" i="271"/>
  <c r="G8" i="261"/>
  <c r="G17" i="257"/>
  <c r="G14" i="246"/>
  <c r="G18" i="242"/>
  <c r="G18" i="239"/>
  <c r="G22" i="237"/>
  <c r="G17" i="234"/>
  <c r="G13" i="232"/>
  <c r="G18" i="231"/>
  <c r="G13" i="292"/>
  <c r="G8" i="250"/>
  <c r="G13" i="260"/>
  <c r="G13" i="289"/>
  <c r="G8" i="266"/>
  <c r="G21" i="233"/>
  <c r="G23" i="160"/>
  <c r="G9" i="239"/>
  <c r="G9" i="246"/>
  <c r="G26" i="251"/>
  <c r="G26" i="235"/>
  <c r="G14" i="261"/>
  <c r="G22" i="288"/>
  <c r="G23" i="258"/>
  <c r="G17" i="259"/>
  <c r="G22" i="245"/>
  <c r="G13" i="249"/>
  <c r="G26" i="284"/>
  <c r="G17" i="290"/>
  <c r="G21" i="253"/>
  <c r="G8" i="233"/>
  <c r="G23" i="231"/>
  <c r="G9" i="236"/>
  <c r="G9" i="243"/>
  <c r="G22" i="242"/>
  <c r="G8" i="230"/>
  <c r="G27" i="230" s="1"/>
  <c r="G9" i="227"/>
  <c r="G23" i="295"/>
  <c r="G13" i="225"/>
  <c r="G27" i="225" s="1"/>
  <c r="G14" i="294"/>
  <c r="G9" i="295"/>
  <c r="G13" i="163"/>
  <c r="G22" i="165"/>
  <c r="G23" i="290"/>
  <c r="G14" i="295"/>
  <c r="G8" i="293"/>
  <c r="G14" i="165"/>
  <c r="G21" i="293"/>
  <c r="G21" i="163"/>
  <c r="G14" i="290"/>
  <c r="G22" i="226"/>
  <c r="G26" i="295"/>
  <c r="G8" i="165"/>
  <c r="G18" i="288"/>
  <c r="G18" i="295"/>
  <c r="G23" i="291"/>
  <c r="G23" i="161"/>
  <c r="G8" i="289"/>
  <c r="G8" i="294"/>
  <c r="G13" i="288"/>
  <c r="G17" i="161"/>
  <c r="G9" i="290"/>
  <c r="G17" i="294"/>
  <c r="G26" i="287"/>
  <c r="G17" i="289"/>
  <c r="G22" i="282"/>
  <c r="G23" i="235"/>
  <c r="G17" i="283"/>
  <c r="G21" i="292"/>
  <c r="G26" i="292"/>
  <c r="G17" i="163"/>
  <c r="G18" i="287"/>
  <c r="G21" i="284"/>
  <c r="G13" i="285"/>
  <c r="G17" i="291"/>
  <c r="G9" i="286"/>
  <c r="G18" i="279"/>
  <c r="G21" i="272"/>
  <c r="G9" i="267"/>
  <c r="G17" i="242"/>
  <c r="G18" i="240"/>
  <c r="G17" i="239"/>
  <c r="G21" i="237"/>
  <c r="G17" i="231"/>
  <c r="G14" i="286"/>
  <c r="G9" i="250"/>
  <c r="G27" i="250" s="1"/>
  <c r="G9" i="266"/>
  <c r="G26" i="279"/>
  <c r="G18" i="232"/>
  <c r="G22" i="233"/>
  <c r="G22" i="5"/>
  <c r="G22" i="160"/>
  <c r="G8" i="246"/>
  <c r="G9" i="247"/>
  <c r="G14" i="234"/>
  <c r="G8" i="237"/>
  <c r="G27" i="237" s="1"/>
  <c r="G26" i="275"/>
  <c r="G9" i="279"/>
  <c r="G13" i="261"/>
  <c r="G21" i="288"/>
  <c r="G14" i="262"/>
  <c r="G22" i="258"/>
  <c r="G18" i="259"/>
  <c r="G21" i="245"/>
  <c r="G14" i="249"/>
  <c r="G14" i="226"/>
  <c r="G22" i="253"/>
  <c r="G21" i="232"/>
  <c r="G8" i="241"/>
  <c r="G13" i="233"/>
  <c r="G23" i="242"/>
  <c r="G9" i="230"/>
  <c r="CJ21" i="224"/>
  <c r="CJ22" i="224"/>
  <c r="CJ23" i="224"/>
  <c r="ER20" i="224"/>
  <c r="CJ26" i="224"/>
  <c r="CJ18" i="224"/>
  <c r="CJ14" i="224"/>
  <c r="CL14" i="224" s="1"/>
  <c r="CJ8" i="224"/>
  <c r="CJ17" i="224"/>
  <c r="CJ13" i="224"/>
  <c r="CJ9" i="224"/>
  <c r="G10" i="243"/>
  <c r="G10" i="289"/>
  <c r="G10" i="236"/>
  <c r="G10" i="239"/>
  <c r="G10" i="164"/>
  <c r="G10" i="256"/>
  <c r="G10" i="251"/>
  <c r="G10" i="283"/>
  <c r="G10" i="230"/>
  <c r="G10" i="248"/>
  <c r="G10" i="268"/>
  <c r="G10" i="267"/>
  <c r="G10" i="292"/>
  <c r="G27" i="292" s="1"/>
  <c r="G10" i="163"/>
  <c r="G18" i="5"/>
  <c r="G23" i="164"/>
  <c r="G21" i="162"/>
  <c r="G14" i="160"/>
  <c r="G13" i="227"/>
  <c r="G26" i="228"/>
  <c r="G17" i="230"/>
  <c r="G26" i="239"/>
  <c r="G13" i="237"/>
  <c r="G23" i="279"/>
  <c r="G8" i="238"/>
  <c r="G27" i="238" s="1"/>
  <c r="G9" i="242"/>
  <c r="G18" i="244"/>
  <c r="G21" i="244"/>
  <c r="G13" i="245"/>
  <c r="G18" i="248"/>
  <c r="G22" i="249"/>
  <c r="G26" i="252"/>
  <c r="G18" i="253"/>
  <c r="G14" i="253"/>
  <c r="G23" i="254"/>
  <c r="G9" i="254"/>
  <c r="G27" i="254" s="1"/>
  <c r="G17" i="255"/>
  <c r="G26" i="255"/>
  <c r="G22" i="257"/>
  <c r="G21" i="257"/>
  <c r="G8" i="258"/>
  <c r="G26" i="259"/>
  <c r="G23" i="259"/>
  <c r="G26" i="260"/>
  <c r="G21" i="265"/>
  <c r="G17" i="267"/>
  <c r="G21" i="268"/>
  <c r="G21" i="269"/>
  <c r="G8" i="269"/>
  <c r="G22" i="270"/>
  <c r="G17" i="271"/>
  <c r="G26" i="271"/>
  <c r="G14" i="274"/>
  <c r="G23" i="274"/>
  <c r="G18" i="275"/>
  <c r="G26" i="276"/>
  <c r="G26" i="278"/>
  <c r="G17" i="278"/>
  <c r="G8" i="282"/>
  <c r="G23" i="283"/>
  <c r="G22" i="289"/>
  <c r="G26" i="288"/>
  <c r="G8" i="5"/>
  <c r="G14" i="162"/>
  <c r="G26" i="160"/>
  <c r="G17" i="227"/>
  <c r="G21" i="228"/>
  <c r="G8" i="229"/>
  <c r="G21" i="229"/>
  <c r="G9" i="235"/>
  <c r="G23" i="243"/>
  <c r="G17" i="247"/>
  <c r="G18" i="235"/>
  <c r="G8" i="257"/>
  <c r="G27" i="257" s="1"/>
  <c r="G14" i="242"/>
  <c r="G18" i="236"/>
  <c r="G17" i="238"/>
  <c r="G26" i="238"/>
  <c r="G23" i="238"/>
  <c r="G26" i="243"/>
  <c r="G13" i="244"/>
  <c r="G26" i="245"/>
  <c r="G26" i="247"/>
  <c r="G13" i="248"/>
  <c r="G26" i="248"/>
  <c r="G8" i="249"/>
  <c r="G17" i="251"/>
  <c r="G23" i="255"/>
  <c r="G14" i="257"/>
  <c r="G21" i="261"/>
  <c r="G22" i="261"/>
  <c r="G23" i="262"/>
  <c r="G9" i="262"/>
  <c r="G26" i="263"/>
  <c r="G21" i="264"/>
  <c r="G18" i="264"/>
  <c r="G14" i="265"/>
  <c r="G14" i="266"/>
  <c r="G21" i="267"/>
  <c r="G26" i="268"/>
  <c r="G14" i="269"/>
  <c r="G14" i="270"/>
  <c r="G8" i="270"/>
  <c r="G18" i="272"/>
  <c r="G26" i="272"/>
  <c r="G14" i="273"/>
  <c r="G9" i="274"/>
  <c r="G17" i="274"/>
  <c r="G14" i="277"/>
  <c r="G8" i="278"/>
  <c r="G22" i="278"/>
  <c r="G26" i="280"/>
  <c r="G13" i="281"/>
  <c r="G13" i="284"/>
  <c r="G17" i="286"/>
  <c r="ER12" i="224"/>
  <c r="ET12" i="224" s="1"/>
  <c r="G10" i="227"/>
  <c r="G10" i="231"/>
  <c r="G10" i="279"/>
  <c r="G10" i="162"/>
  <c r="G10" i="228"/>
  <c r="G10" i="288"/>
  <c r="G10" i="295"/>
  <c r="G17" i="5"/>
  <c r="G21" i="164"/>
  <c r="G22" i="164"/>
  <c r="G8" i="160"/>
  <c r="G13" i="160"/>
  <c r="G26" i="227"/>
  <c r="G13" i="228"/>
  <c r="G18" i="230"/>
  <c r="G14" i="237"/>
  <c r="G21" i="240"/>
  <c r="G17" i="263"/>
  <c r="G26" i="231"/>
  <c r="G22" i="234"/>
  <c r="G14" i="238"/>
  <c r="G9" i="238"/>
  <c r="G26" i="240"/>
  <c r="G13" i="240"/>
  <c r="G14" i="241"/>
  <c r="G8" i="242"/>
  <c r="G14" i="245"/>
  <c r="G21" i="247"/>
  <c r="G21" i="249"/>
  <c r="G27" i="249" s="1"/>
  <c r="G17" i="250"/>
  <c r="G13" i="253"/>
  <c r="G22" i="254"/>
  <c r="G8" i="254"/>
  <c r="G26" i="256"/>
  <c r="G9" i="258"/>
  <c r="G21" i="260"/>
  <c r="G23" i="263"/>
  <c r="G9" i="263"/>
  <c r="G13" i="264"/>
  <c r="G26" i="265"/>
  <c r="G22" i="265"/>
  <c r="G17" i="266"/>
  <c r="G18" i="267"/>
  <c r="G22" i="269"/>
  <c r="G23" i="270"/>
  <c r="G23" i="273"/>
  <c r="G22" i="273"/>
  <c r="G22" i="274"/>
  <c r="G17" i="275"/>
  <c r="G23" i="275"/>
  <c r="G13" i="276"/>
  <c r="G21" i="277"/>
  <c r="G18" i="280"/>
  <c r="G8" i="281"/>
  <c r="G9" i="282"/>
  <c r="G26" i="282"/>
  <c r="G21" i="289"/>
  <c r="G21" i="285"/>
  <c r="G26" i="286"/>
  <c r="G22" i="230"/>
  <c r="G9" i="5"/>
  <c r="G13" i="164"/>
  <c r="G18" i="162"/>
  <c r="G13" i="162"/>
  <c r="G23" i="227"/>
  <c r="G18" i="227"/>
  <c r="G23" i="229"/>
  <c r="G22" i="229"/>
  <c r="G13" i="229"/>
  <c r="G26" i="237"/>
  <c r="G18" i="247"/>
  <c r="G9" i="234"/>
  <c r="G26" i="236"/>
  <c r="G17" i="236"/>
  <c r="G22" i="238"/>
  <c r="G17" i="241"/>
  <c r="G26" i="244"/>
  <c r="G23" i="246"/>
  <c r="G22" i="246"/>
  <c r="G21" i="248"/>
  <c r="G14" i="250"/>
  <c r="G23" i="250"/>
  <c r="G22" i="250"/>
  <c r="G18" i="251"/>
  <c r="G21" i="252"/>
  <c r="G14" i="254"/>
  <c r="G9" i="255"/>
  <c r="G21" i="256"/>
  <c r="G13" i="256"/>
  <c r="G18" i="256"/>
  <c r="G13" i="257"/>
  <c r="G9" i="259"/>
  <c r="G27" i="259" s="1"/>
  <c r="G18" i="260"/>
  <c r="G23" i="261"/>
  <c r="G22" i="262"/>
  <c r="G17" i="262"/>
  <c r="G8" i="262"/>
  <c r="G13" i="265"/>
  <c r="G17" i="265"/>
  <c r="G23" i="267"/>
  <c r="G26" i="267"/>
  <c r="G18" i="268"/>
  <c r="G13" i="269"/>
  <c r="G17" i="270"/>
  <c r="G23" i="271"/>
  <c r="G13" i="273"/>
  <c r="G8" i="274"/>
  <c r="G9" i="275"/>
  <c r="G13" i="275"/>
  <c r="G22" i="276"/>
  <c r="G13" i="277"/>
  <c r="G9" i="278"/>
  <c r="G14" i="278"/>
  <c r="G21" i="280"/>
  <c r="G14" i="281"/>
  <c r="G22" i="281"/>
  <c r="G23" i="281"/>
  <c r="ER25" i="224"/>
  <c r="ER16" i="224"/>
  <c r="ER7" i="224"/>
  <c r="ER23" i="224"/>
  <c r="ER21" i="224"/>
  <c r="ET21" i="224" s="1"/>
  <c r="ER22" i="224"/>
  <c r="CJ10" i="224"/>
  <c r="G10" i="274"/>
  <c r="G10" i="271"/>
  <c r="G10" i="260"/>
  <c r="G10" i="265"/>
  <c r="G10" i="264"/>
  <c r="G27" i="264" s="1"/>
  <c r="G10" i="232"/>
  <c r="G10" i="259"/>
  <c r="G10" i="252"/>
  <c r="G10" i="257"/>
  <c r="G10" i="284"/>
  <c r="G10" i="276"/>
  <c r="G10" i="244"/>
  <c r="G27" i="244" s="1"/>
  <c r="ER17" i="224"/>
  <c r="ER8" i="224"/>
  <c r="ET8" i="224" s="1"/>
  <c r="ER14" i="224"/>
  <c r="ER26" i="224"/>
  <c r="ET26" i="224" s="1"/>
  <c r="G10" i="272"/>
  <c r="G10" i="262"/>
  <c r="G10" i="235"/>
  <c r="G10" i="240"/>
  <c r="G10" i="275"/>
  <c r="G10" i="273"/>
  <c r="G10" i="255"/>
  <c r="G10" i="5"/>
  <c r="G10" i="263"/>
  <c r="ER9" i="224"/>
  <c r="ER13" i="224"/>
  <c r="ER18" i="224"/>
  <c r="ET18" i="224" s="1"/>
  <c r="ER10" i="224"/>
  <c r="G27" i="252"/>
  <c r="G27" i="242"/>
  <c r="G27" i="258"/>
  <c r="G27" i="290"/>
  <c r="ET25" i="224" l="1"/>
  <c r="CL24" i="224"/>
  <c r="G14" i="224"/>
  <c r="G9" i="224"/>
  <c r="ET9" i="224"/>
  <c r="ET14" i="224"/>
  <c r="ET16" i="224"/>
  <c r="CL16" i="224"/>
  <c r="ET17" i="224"/>
  <c r="ET23" i="224"/>
  <c r="H27" i="224"/>
  <c r="ET7" i="224"/>
  <c r="ET20" i="224"/>
  <c r="CL13" i="224"/>
  <c r="ET13" i="224"/>
  <c r="ET10" i="224"/>
  <c r="ET22" i="224"/>
  <c r="CL7" i="224"/>
  <c r="CL20" i="224"/>
  <c r="G27" i="231"/>
  <c r="G27" i="256"/>
  <c r="G27" i="289"/>
  <c r="G27" i="162"/>
  <c r="G27" i="260"/>
  <c r="G27" i="280"/>
  <c r="G27" i="283"/>
  <c r="G27" i="291"/>
  <c r="G18" i="224"/>
  <c r="CL18" i="224"/>
  <c r="G26" i="224"/>
  <c r="CL26" i="224"/>
  <c r="G27" i="235"/>
  <c r="G27" i="5"/>
  <c r="G27" i="282"/>
  <c r="G21" i="224"/>
  <c r="CL21" i="224"/>
  <c r="G27" i="293"/>
  <c r="G27" i="261"/>
  <c r="G27" i="164"/>
  <c r="G27" i="236"/>
  <c r="G27" i="239"/>
  <c r="G27" i="272"/>
  <c r="G27" i="269"/>
  <c r="G27" i="262"/>
  <c r="G27" i="241"/>
  <c r="G27" i="246"/>
  <c r="G27" i="286"/>
  <c r="G27" i="165"/>
  <c r="G27" i="287"/>
  <c r="G8" i="224"/>
  <c r="CL8" i="224"/>
  <c r="E10" i="224"/>
  <c r="G27" i="160"/>
  <c r="G27" i="161"/>
  <c r="G27" i="247"/>
  <c r="G27" i="275"/>
  <c r="G27" i="277"/>
  <c r="H28" i="224"/>
  <c r="E23" i="224"/>
  <c r="G27" i="255"/>
  <c r="CL25" i="224"/>
  <c r="E17" i="224"/>
  <c r="ET19" i="224"/>
  <c r="E22" i="224"/>
  <c r="G27" i="274"/>
  <c r="G27" i="248"/>
  <c r="G27" i="295"/>
  <c r="G27" i="278"/>
  <c r="G27" i="266"/>
  <c r="G27" i="228"/>
  <c r="G27" i="232"/>
  <c r="G27" i="251"/>
  <c r="G27" i="263"/>
  <c r="G27" i="276"/>
  <c r="G27" i="284"/>
  <c r="CL9" i="224"/>
  <c r="G23" i="224" l="1"/>
  <c r="CL23" i="224"/>
  <c r="G17" i="224"/>
  <c r="CL17" i="224"/>
  <c r="CL22" i="224"/>
  <c r="G22" i="224"/>
  <c r="CL10" i="224"/>
  <c r="G10" i="224"/>
  <c r="G27" i="224" l="1"/>
</calcChain>
</file>

<file path=xl/sharedStrings.xml><?xml version="1.0" encoding="utf-8"?>
<sst xmlns="http://schemas.openxmlformats.org/spreadsheetml/2006/main" count="3431" uniqueCount="270">
  <si>
    <t>Rodovia</t>
  </si>
  <si>
    <t>Cód HDM</t>
  </si>
  <si>
    <t>Km Inicio</t>
  </si>
  <si>
    <t>km fim</t>
  </si>
  <si>
    <t>Irregularidade</t>
  </si>
  <si>
    <t>QI cont/km</t>
  </si>
  <si>
    <t>IRI
m/km</t>
  </si>
  <si>
    <t>QI cont/km
APÓS TI</t>
  </si>
  <si>
    <t>IRI
m/km
APÓS TI</t>
  </si>
  <si>
    <t>Afund.
m²</t>
  </si>
  <si>
    <t>Flecha
&gt;15mm
(m²)</t>
  </si>
  <si>
    <t>Revestimento</t>
  </si>
  <si>
    <t>Tipo</t>
  </si>
  <si>
    <t>Afundamento
trilha de roda</t>
  </si>
  <si>
    <t>ITEM           SICRO</t>
  </si>
  <si>
    <t>DESCRIÇÃO</t>
  </si>
  <si>
    <t>UN.</t>
  </si>
  <si>
    <t>CUSTO UNITÁRIO</t>
  </si>
  <si>
    <t>PAVIMENTO</t>
  </si>
  <si>
    <t>5 S 02 990 12</t>
  </si>
  <si>
    <t xml:space="preserve">FRESAGEM DESCONTINUA </t>
  </si>
  <si>
    <t>M3</t>
  </si>
  <si>
    <t>5 S 02 540 01</t>
  </si>
  <si>
    <t>CONCRETO BETUMINOSO USINADO A QUENTE - CAPA DE ROLAMENTO (restauração)</t>
  </si>
  <si>
    <t>-</t>
  </si>
  <si>
    <t>REPERFILAGEM COM CBUQ - MASSA FINA</t>
  </si>
  <si>
    <t>M2</t>
  </si>
  <si>
    <t>TSD - TRATAMENTO SUPERFICIAL DUPLO (restauração)</t>
  </si>
  <si>
    <t xml:space="preserve">PINTURA DE LIGAÇÃO </t>
  </si>
  <si>
    <t>3 S 08 101 02</t>
  </si>
  <si>
    <t>REPARO PROFUNDO (REMENDO)</t>
  </si>
  <si>
    <t>REESTABILIZAÇÃO DE BASE COM ADIÇÃO DE MATERIAL</t>
  </si>
  <si>
    <t>RECOMPOSIÇÃO DO PAVIMENTO COM REPAROS LOCALIZADOS SUPERFICIAIS - PISTAS</t>
  </si>
  <si>
    <t>RECOMPOSIÇÃO DO PAVIMENTO COM REPAROS  LOCALIZADOS SUPERFICIAIS - ACOSTAMENTOS</t>
  </si>
  <si>
    <t>Descrição</t>
  </si>
  <si>
    <t>Unidade</t>
  </si>
  <si>
    <t>Quantidade</t>
  </si>
  <si>
    <t>Preço</t>
  </si>
  <si>
    <t>Custo Unitário</t>
  </si>
  <si>
    <t>Fresagem e recomposição 3 cm (Correção da Irregularidade)</t>
  </si>
  <si>
    <t>m²</t>
  </si>
  <si>
    <t>m³</t>
  </si>
  <si>
    <t>Planilha de Quantidades e Preços</t>
  </si>
  <si>
    <t>TRABALHOS INICIAIS</t>
  </si>
  <si>
    <t>Reparos localizados (Correção das Panelas)</t>
  </si>
  <si>
    <t>Panos de Pavimento 2 cm (Correção das trilhas de roda e Depressões)</t>
  </si>
  <si>
    <t>massa fina
(m²)</t>
  </si>
  <si>
    <t>reparos
(m²)</t>
  </si>
  <si>
    <t>Enchimento PMQ
10 cm(m²)</t>
  </si>
  <si>
    <t>Correção do degrau dos acostamentos (de 10cm de enchimento)</t>
  </si>
  <si>
    <t>estado péssimo</t>
  </si>
  <si>
    <t>Reparos localizados Acostamento (Estado Péssimo)</t>
  </si>
  <si>
    <t>Total</t>
  </si>
  <si>
    <t>ACOSTAMENTO</t>
  </si>
  <si>
    <t>SERVIÇOS</t>
  </si>
  <si>
    <t>reparos
acostamento
m²</t>
  </si>
  <si>
    <t>Extensão
(km)</t>
  </si>
  <si>
    <t>Fresagem
Recomposição
(m²)</t>
  </si>
  <si>
    <t>Item SICRO</t>
  </si>
  <si>
    <t>Preços Referenciais</t>
  </si>
  <si>
    <t>BR-101/ES - 191,266666666667 AO 211,8</t>
  </si>
  <si>
    <t>BR-101/ES - 211,8 AO 227,7</t>
  </si>
  <si>
    <t>BR-101/ES - 227,7 AO 245,1</t>
  </si>
  <si>
    <t>BR-101/ES - 245,1 AO 258,6</t>
  </si>
  <si>
    <t>BR-101/ES - 258,6 AO 274</t>
  </si>
  <si>
    <t>BR-101/ES - 274 AO 289,4</t>
  </si>
  <si>
    <t>BR-101/ES - 289,4 AO 294,3</t>
  </si>
  <si>
    <t>PNV</t>
  </si>
  <si>
    <t>TI
QI &gt; 52
(km/FX.)</t>
  </si>
  <si>
    <t>CBUQ</t>
  </si>
  <si>
    <t>&gt;5cm
(km)</t>
  </si>
  <si>
    <t>Fresagem e recomposição 3 cm (Correção da Irregularidade +Trincamento))</t>
  </si>
  <si>
    <t>Correção do degrau dos acostamentos (de 5 cm de enchimento)</t>
  </si>
  <si>
    <t>1.1</t>
  </si>
  <si>
    <t xml:space="preserve">PAVIMENTO </t>
  </si>
  <si>
    <t>1.1.1</t>
  </si>
  <si>
    <t>Pistas e Terceiras Faixas</t>
  </si>
  <si>
    <t>1.1.1.1</t>
  </si>
  <si>
    <t xml:space="preserve">Fresagem Descontínua </t>
  </si>
  <si>
    <t>m3</t>
  </si>
  <si>
    <t>1.1.1.2</t>
  </si>
  <si>
    <t>Pintura de Ligação</t>
  </si>
  <si>
    <t>m2</t>
  </si>
  <si>
    <t>1.1.1.3</t>
  </si>
  <si>
    <t>Concreto Betuminoso Usinado a Quente (CBQU) - Capa de Rolamento</t>
  </si>
  <si>
    <t>1.1.1.4</t>
  </si>
  <si>
    <t>Recomposição do Pavimento com Reparos Localizados  Superficiais (e=5cm) (CBQU)</t>
  </si>
  <si>
    <t>1.1.1.5</t>
  </si>
  <si>
    <t>Reparo Profundo (Remendo) com cimento asfáltico</t>
  </si>
  <si>
    <t>1.1.1.6</t>
  </si>
  <si>
    <t>1.1.1.7</t>
  </si>
  <si>
    <t>Reperfilagem com CBUQ - Massa Fina</t>
  </si>
  <si>
    <t>1.1.2</t>
  </si>
  <si>
    <t>Acostamentos (dois lados)</t>
  </si>
  <si>
    <t>1.1.2.1</t>
  </si>
  <si>
    <t>Reestabilização de base com adição de material</t>
  </si>
  <si>
    <t>1.1.2.2</t>
  </si>
  <si>
    <t>Pintura de ligação</t>
  </si>
  <si>
    <t>1.1.2.3</t>
  </si>
  <si>
    <t>Tratamento superficial duplo</t>
  </si>
  <si>
    <t>1.1.2.4</t>
  </si>
  <si>
    <t>Recomposição do Pavimento com Reparos Localizados  Superficiais com TSD - Acostamento</t>
  </si>
  <si>
    <t>1.1.3</t>
  </si>
  <si>
    <t>Cadastro de Pavimento</t>
  </si>
  <si>
    <t>km</t>
  </si>
  <si>
    <t>1.1.1.1.a</t>
  </si>
  <si>
    <t>Fresagem Contínua</t>
  </si>
  <si>
    <t>1.1.4</t>
  </si>
  <si>
    <t>Marginais</t>
  </si>
  <si>
    <t>Pistas</t>
  </si>
  <si>
    <t>Diferença</t>
  </si>
  <si>
    <t>Correção do degrau dos acostamentos (de 5cm de enchimento)</t>
  </si>
  <si>
    <t>SH</t>
  </si>
  <si>
    <t>Total POR SH</t>
  </si>
  <si>
    <t>SEGMENTO HOMOGÊNEO</t>
  </si>
  <si>
    <t>CÓDIGO PNV</t>
  </si>
  <si>
    <t>163BMS0170</t>
  </si>
  <si>
    <t>163BMS0195</t>
  </si>
  <si>
    <t>163BMS0210</t>
  </si>
  <si>
    <t>163BMS0212</t>
  </si>
  <si>
    <t>163BMS0213</t>
  </si>
  <si>
    <t>163BMS0222</t>
  </si>
  <si>
    <t>163BMS0230</t>
  </si>
  <si>
    <t>163BMS0270</t>
  </si>
  <si>
    <t>163BMT0560</t>
  </si>
  <si>
    <t>163BMT0565</t>
  </si>
  <si>
    <t>163BMT0570</t>
  </si>
  <si>
    <t>163BMT0575</t>
  </si>
  <si>
    <t>163BMT0577</t>
  </si>
  <si>
    <t>163BMT0580</t>
  </si>
  <si>
    <t>163BMT0582</t>
  </si>
  <si>
    <t>163BMT0585</t>
  </si>
  <si>
    <t>163BMT0590</t>
  </si>
  <si>
    <t>163BMT0591</t>
  </si>
  <si>
    <t>163BMT0592</t>
  </si>
  <si>
    <t>163BMT0595</t>
  </si>
  <si>
    <t>163BMT0600</t>
  </si>
  <si>
    <t>163BMT0605</t>
  </si>
  <si>
    <t>163BMT0610</t>
  </si>
  <si>
    <t>163BMT0615</t>
  </si>
  <si>
    <t>163BMT0620</t>
  </si>
  <si>
    <t>163BMT0625</t>
  </si>
  <si>
    <t>163BMT0630</t>
  </si>
  <si>
    <t>163BMT0635</t>
  </si>
  <si>
    <t>163BMT0640</t>
  </si>
  <si>
    <t>163BMT0645</t>
  </si>
  <si>
    <t>163BMT0650</t>
  </si>
  <si>
    <t>163BMT0655</t>
  </si>
  <si>
    <t>163BMT0660</t>
  </si>
  <si>
    <t>163BMT0665</t>
  </si>
  <si>
    <t>163BMT0670</t>
  </si>
  <si>
    <t>163BMT0675</t>
  </si>
  <si>
    <t>163BMT0680</t>
  </si>
  <si>
    <t>163BMT0685</t>
  </si>
  <si>
    <t>163BMT0690</t>
  </si>
  <si>
    <t>163BMT0695</t>
  </si>
  <si>
    <t>163BMT0700</t>
  </si>
  <si>
    <t>163BMT0705</t>
  </si>
  <si>
    <t>163BMT0710</t>
  </si>
  <si>
    <t>163BMT0715</t>
  </si>
  <si>
    <t>163BMT0720</t>
  </si>
  <si>
    <t>163BMT0725</t>
  </si>
  <si>
    <t>163BMT0730</t>
  </si>
  <si>
    <t>163BMT0735</t>
  </si>
  <si>
    <t>163BMT0740</t>
  </si>
  <si>
    <t>163BMT0745</t>
  </si>
  <si>
    <t>163BMT0750</t>
  </si>
  <si>
    <t>163BMT0755</t>
  </si>
  <si>
    <t>163BMT0760</t>
  </si>
  <si>
    <t>163BMT0765</t>
  </si>
  <si>
    <t>163BMT0770</t>
  </si>
  <si>
    <t>163BMT0775</t>
  </si>
  <si>
    <t>163BMT0780</t>
  </si>
  <si>
    <t>163BMT0785</t>
  </si>
  <si>
    <t>163BMT0790</t>
  </si>
  <si>
    <t>163BMT0795</t>
  </si>
  <si>
    <t>163BMT0800</t>
  </si>
  <si>
    <t>163BMT0805</t>
  </si>
  <si>
    <t>163BMT0808</t>
  </si>
  <si>
    <t>163BMT0810</t>
  </si>
  <si>
    <t>163BMT0815</t>
  </si>
  <si>
    <t>163BMT0820</t>
  </si>
  <si>
    <t>163BMT0821</t>
  </si>
  <si>
    <t>BR-163/MT</t>
  </si>
  <si>
    <t>1</t>
  </si>
  <si>
    <t>78</t>
  </si>
  <si>
    <t>77</t>
  </si>
  <si>
    <t>76</t>
  </si>
  <si>
    <t>75</t>
  </si>
  <si>
    <t>74</t>
  </si>
  <si>
    <t>73</t>
  </si>
  <si>
    <t>72</t>
  </si>
  <si>
    <t>71</t>
  </si>
  <si>
    <t>70</t>
  </si>
  <si>
    <t>69</t>
  </si>
  <si>
    <t>68</t>
  </si>
  <si>
    <t>67</t>
  </si>
  <si>
    <t>66</t>
  </si>
  <si>
    <t>65</t>
  </si>
  <si>
    <t>64</t>
  </si>
  <si>
    <t>63</t>
  </si>
  <si>
    <t>62</t>
  </si>
  <si>
    <t>61</t>
  </si>
  <si>
    <t>60</t>
  </si>
  <si>
    <t>59</t>
  </si>
  <si>
    <t>58</t>
  </si>
  <si>
    <t>57</t>
  </si>
  <si>
    <t>56</t>
  </si>
  <si>
    <t>55</t>
  </si>
  <si>
    <t>54</t>
  </si>
  <si>
    <t>53</t>
  </si>
  <si>
    <t>52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</si>
  <si>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</si>
  <si>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</si>
  <si>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</si>
  <si>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</si>
  <si>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</si>
  <si>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</si>
  <si>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</si>
  <si>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</si>
  <si>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</si>
  <si>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</si>
  <si>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</si>
  <si>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40</t>
  </si>
  <si>
    <t>39</t>
  </si>
  <si>
    <t>38</t>
  </si>
  <si>
    <t>37</t>
  </si>
  <si>
    <t>36</t>
  </si>
  <si>
    <t>35</t>
  </si>
  <si>
    <t>34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</si>
  <si>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</si>
  <si>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</si>
  <si>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</si>
  <si>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</si>
  <si>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</si>
  <si>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</si>
  <si>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</si>
  <si>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</si>
  <si>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</si>
  <si>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</si>
  <si>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</si>
  <si>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</si>
  <si>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</si>
  <si>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</si>
  <si>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</si>
  <si>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</si>
  <si>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</si>
  <si>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</si>
  <si>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</si>
  <si>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</si>
  <si>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</si>
  <si>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</si>
  <si>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</si>
  <si>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</si>
  <si>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9</t>
  </si>
  <si>
    <t>8</t>
  </si>
  <si>
    <t>7</t>
  </si>
  <si>
    <t>6</t>
  </si>
  <si>
    <t>5</t>
  </si>
  <si>
    <t>4</t>
  </si>
  <si>
    <t>3</t>
  </si>
  <si>
    <t>2</t>
  </si>
  <si>
    <t>407EMT0001</t>
  </si>
  <si>
    <t>407EMT0002</t>
  </si>
  <si>
    <t>407EMT0003</t>
  </si>
  <si>
    <t>407EMT0004</t>
  </si>
  <si>
    <t>407EMT0005</t>
  </si>
  <si>
    <t>163BMT0822</t>
  </si>
  <si>
    <t>163BMT0825</t>
  </si>
  <si>
    <t>163BMT0830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</si>
</sst>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"/>
    <numFmt numFmtId="165" formatCode="\$#,##0\ ;\(\$#,##0\)"/>
    <numFmt numFmtId="166" formatCode="_(&quot;Cr$&quot;* #,##0.00_);_(&quot;Cr$&quot;* \(#,##0.00\);_(&quot;Cr$&quot;* &quot;-&quot;??_);_(@_)"/>
    <numFmt numFmtId="167" formatCode="_-* #,##0_-;\-* #,##0_-;_-* &quot;-&quot;??_-;_-@_-"/>
  </numFmts>
  <fonts count="3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6"/>
      <color indexed="24"/>
      <name val="Arial"/>
      <family val="2"/>
    </font>
    <font>
      <b/>
      <sz val="12"/>
      <color indexed="24"/>
      <name val="Arial"/>
      <family val="2"/>
    </font>
    <font>
      <sz val="10"/>
      <color indexed="24"/>
      <name val="Arial"/>
      <family val="2"/>
    </font>
    <font>
      <sz val="12"/>
      <color indexed="24"/>
      <name val="Arial"/>
      <family val="2"/>
    </font>
    <font>
      <u/>
      <sz val="9"/>
      <color indexed="12"/>
      <name val="Comic Sans MS"/>
      <family val="4"/>
    </font>
    <font>
      <sz val="10"/>
      <name val="Courier"/>
      <family val="3"/>
    </font>
    <font>
      <b/>
      <sz val="8"/>
      <color indexed="10"/>
      <name val="Arial"/>
      <family val="2"/>
    </font>
    <font>
      <sz val="11"/>
      <color indexed="8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2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</borders>
  <cellStyleXfs count="1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43" fontId="16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2" fontId="10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2" fillId="0" borderId="0"/>
    <xf numFmtId="165" fontId="10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5" fillId="0" borderId="0"/>
    <xf numFmtId="9" fontId="16" fillId="0" borderId="0" applyFont="0" applyFill="0" applyBorder="0" applyAlignment="0" applyProtection="0"/>
    <xf numFmtId="4" fontId="13" fillId="2" borderId="1" applyBorder="0" applyProtection="0"/>
    <xf numFmtId="3" fontId="10" fillId="0" borderId="0" applyFont="0" applyFill="0" applyBorder="0" applyAlignment="0" applyProtection="0"/>
  </cellStyleXfs>
  <cellXfs count="185">
    <xf numFmtId="0" fontId="0" fillId="0" borderId="0" xfId="0"/>
    <xf numFmtId="0" fontId="1" fillId="0" borderId="0" xfId="11" applyAlignment="1">
      <alignment vertical="center"/>
    </xf>
    <xf numFmtId="0" fontId="2" fillId="0" borderId="0" xfId="11" applyFont="1" applyAlignment="1">
      <alignment horizontal="centerContinuous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3" fillId="0" borderId="0" xfId="0" applyNumberFormat="1" applyFont="1" applyAlignment="1">
      <alignment vertical="center"/>
    </xf>
    <xf numFmtId="49" fontId="2" fillId="0" borderId="0" xfId="0" applyNumberFormat="1" applyFont="1" applyBorder="1" applyAlignment="1">
      <alignment horizontal="center" vertical="center"/>
    </xf>
    <xf numFmtId="17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9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vertical="center"/>
    </xf>
    <xf numFmtId="0" fontId="19" fillId="3" borderId="4" xfId="0" applyFont="1" applyFill="1" applyBorder="1" applyAlignment="1">
      <alignment horizontal="center" vertical="center"/>
    </xf>
    <xf numFmtId="0" fontId="20" fillId="3" borderId="5" xfId="0" applyFont="1" applyFill="1" applyBorder="1" applyAlignment="1">
      <alignment vertical="center"/>
    </xf>
    <xf numFmtId="0" fontId="19" fillId="3" borderId="5" xfId="0" applyFont="1" applyFill="1" applyBorder="1" applyAlignment="1">
      <alignment horizontal="center" vertical="center"/>
    </xf>
    <xf numFmtId="4" fontId="20" fillId="3" borderId="3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/>
    </xf>
    <xf numFmtId="17" fontId="5" fillId="0" borderId="6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vertical="center"/>
    </xf>
    <xf numFmtId="43" fontId="0" fillId="0" borderId="0" xfId="0" applyNumberFormat="1"/>
    <xf numFmtId="0" fontId="21" fillId="0" borderId="0" xfId="0" applyFont="1"/>
    <xf numFmtId="0" fontId="22" fillId="0" borderId="0" xfId="0" applyFont="1"/>
    <xf numFmtId="9" fontId="16" fillId="0" borderId="0" xfId="13" applyFont="1"/>
    <xf numFmtId="0" fontId="23" fillId="4" borderId="36" xfId="11" applyFont="1" applyFill="1" applyBorder="1" applyAlignment="1">
      <alignment horizontal="center" vertical="center" wrapText="1"/>
    </xf>
    <xf numFmtId="0" fontId="1" fillId="0" borderId="0" xfId="1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1" fillId="5" borderId="7" xfId="11" applyFill="1" applyBorder="1" applyAlignment="1">
      <alignment vertical="center"/>
    </xf>
    <xf numFmtId="164" fontId="1" fillId="5" borderId="7" xfId="11" applyNumberFormat="1" applyFill="1" applyBorder="1" applyAlignment="1">
      <alignment vertical="center"/>
    </xf>
    <xf numFmtId="2" fontId="1" fillId="5" borderId="7" xfId="11" applyNumberFormat="1" applyFill="1" applyBorder="1" applyAlignment="1">
      <alignment vertical="center"/>
    </xf>
    <xf numFmtId="0" fontId="1" fillId="6" borderId="7" xfId="11" applyFill="1" applyBorder="1" applyAlignment="1">
      <alignment vertical="center"/>
    </xf>
    <xf numFmtId="164" fontId="1" fillId="6" borderId="7" xfId="11" applyNumberFormat="1" applyFill="1" applyBorder="1" applyAlignment="1">
      <alignment vertical="center"/>
    </xf>
    <xf numFmtId="2" fontId="1" fillId="6" borderId="7" xfId="11" applyNumberFormat="1" applyFill="1" applyBorder="1" applyAlignment="1">
      <alignment vertical="center"/>
    </xf>
    <xf numFmtId="43" fontId="1" fillId="5" borderId="7" xfId="3" applyFont="1" applyFill="1" applyBorder="1" applyAlignment="1">
      <alignment vertical="center"/>
    </xf>
    <xf numFmtId="43" fontId="1" fillId="6" borderId="7" xfId="3" applyFont="1" applyFill="1" applyBorder="1" applyAlignment="1">
      <alignment vertical="center"/>
    </xf>
    <xf numFmtId="0" fontId="23" fillId="4" borderId="37" xfId="11" applyFont="1" applyFill="1" applyBorder="1" applyAlignment="1">
      <alignment horizontal="centerContinuous" vertical="center" wrapText="1"/>
    </xf>
    <xf numFmtId="0" fontId="23" fillId="4" borderId="38" xfId="11" applyFont="1" applyFill="1" applyBorder="1" applyAlignment="1">
      <alignment horizontal="centerContinuous" vertical="center" wrapText="1"/>
    </xf>
    <xf numFmtId="0" fontId="23" fillId="4" borderId="39" xfId="11" applyFont="1" applyFill="1" applyBorder="1" applyAlignment="1">
      <alignment horizontal="center" vertical="center" wrapText="1"/>
    </xf>
    <xf numFmtId="0" fontId="1" fillId="5" borderId="8" xfId="11" applyFill="1" applyBorder="1" applyAlignment="1">
      <alignment horizontal="center" vertical="center"/>
    </xf>
    <xf numFmtId="43" fontId="1" fillId="5" borderId="9" xfId="3" applyFont="1" applyFill="1" applyBorder="1" applyAlignment="1">
      <alignment vertical="center"/>
    </xf>
    <xf numFmtId="0" fontId="1" fillId="6" borderId="8" xfId="11" applyFill="1" applyBorder="1" applyAlignment="1">
      <alignment horizontal="center" vertical="center"/>
    </xf>
    <xf numFmtId="43" fontId="1" fillId="6" borderId="9" xfId="3" applyFont="1" applyFill="1" applyBorder="1" applyAlignment="1">
      <alignment vertical="center"/>
    </xf>
    <xf numFmtId="0" fontId="22" fillId="0" borderId="5" xfId="0" applyFont="1" applyBorder="1" applyAlignment="1">
      <alignment horizontal="centerContinuous"/>
    </xf>
    <xf numFmtId="0" fontId="18" fillId="0" borderId="10" xfId="0" applyFont="1" applyBorder="1" applyAlignment="1">
      <alignment horizontal="center"/>
    </xf>
    <xf numFmtId="0" fontId="0" fillId="0" borderId="11" xfId="0" applyBorder="1"/>
    <xf numFmtId="43" fontId="16" fillId="0" borderId="11" xfId="3" applyNumberFormat="1" applyFont="1" applyBorder="1"/>
    <xf numFmtId="43" fontId="0" fillId="0" borderId="11" xfId="0" applyNumberFormat="1" applyBorder="1"/>
    <xf numFmtId="0" fontId="0" fillId="0" borderId="12" xfId="0" applyBorder="1" applyAlignment="1">
      <alignment horizontal="left"/>
    </xf>
    <xf numFmtId="0" fontId="21" fillId="0" borderId="12" xfId="0" applyFont="1" applyBorder="1"/>
    <xf numFmtId="0" fontId="0" fillId="0" borderId="12" xfId="0" applyBorder="1"/>
    <xf numFmtId="43" fontId="16" fillId="0" borderId="12" xfId="3" applyNumberFormat="1" applyFont="1" applyBorder="1"/>
    <xf numFmtId="43" fontId="0" fillId="0" borderId="12" xfId="0" applyNumberFormat="1" applyBorder="1"/>
    <xf numFmtId="4" fontId="0" fillId="0" borderId="12" xfId="0" applyNumberFormat="1" applyBorder="1"/>
    <xf numFmtId="0" fontId="0" fillId="0" borderId="13" xfId="0" applyBorder="1"/>
    <xf numFmtId="43" fontId="0" fillId="0" borderId="13" xfId="0" applyNumberFormat="1" applyBorder="1"/>
    <xf numFmtId="0" fontId="22" fillId="0" borderId="4" xfId="0" applyFont="1" applyBorder="1" applyAlignment="1">
      <alignment horizontal="centerContinuous"/>
    </xf>
    <xf numFmtId="0" fontId="22" fillId="0" borderId="3" xfId="0" applyFont="1" applyBorder="1" applyAlignment="1">
      <alignment horizontal="centerContinuous"/>
    </xf>
    <xf numFmtId="0" fontId="18" fillId="0" borderId="14" xfId="0" applyFont="1" applyBorder="1" applyAlignment="1">
      <alignment horizontal="center"/>
    </xf>
    <xf numFmtId="0" fontId="18" fillId="0" borderId="15" xfId="0" applyFont="1" applyBorder="1" applyAlignment="1">
      <alignment horizontal="center"/>
    </xf>
    <xf numFmtId="0" fontId="0" fillId="0" borderId="16" xfId="0" applyBorder="1" applyAlignment="1">
      <alignment horizontal="right"/>
    </xf>
    <xf numFmtId="43" fontId="0" fillId="0" borderId="17" xfId="0" applyNumberFormat="1" applyBorder="1"/>
    <xf numFmtId="0" fontId="0" fillId="0" borderId="18" xfId="0" applyBorder="1" applyAlignment="1">
      <alignment horizontal="left"/>
    </xf>
    <xf numFmtId="43" fontId="0" fillId="0" borderId="19" xfId="0" applyNumberFormat="1" applyBorder="1"/>
    <xf numFmtId="0" fontId="0" fillId="0" borderId="18" xfId="0" applyBorder="1" applyAlignment="1">
      <alignment horizontal="right"/>
    </xf>
    <xf numFmtId="4" fontId="0" fillId="0" borderId="18" xfId="0" applyNumberFormat="1" applyBorder="1" applyAlignment="1">
      <alignment horizontal="right"/>
    </xf>
    <xf numFmtId="0" fontId="0" fillId="0" borderId="20" xfId="0" applyBorder="1" applyAlignment="1">
      <alignment horizontal="right"/>
    </xf>
    <xf numFmtId="43" fontId="0" fillId="0" borderId="21" xfId="0" applyNumberFormat="1" applyBorder="1"/>
    <xf numFmtId="0" fontId="0" fillId="0" borderId="4" xfId="0" applyBorder="1"/>
    <xf numFmtId="0" fontId="0" fillId="0" borderId="5" xfId="0" applyBorder="1"/>
    <xf numFmtId="0" fontId="18" fillId="0" borderId="5" xfId="0" applyFont="1" applyBorder="1"/>
    <xf numFmtId="43" fontId="18" fillId="0" borderId="3" xfId="0" applyNumberFormat="1" applyFont="1" applyBorder="1"/>
    <xf numFmtId="4" fontId="2" fillId="0" borderId="0" xfId="0" applyNumberFormat="1" applyFont="1" applyAlignment="1">
      <alignment vertical="center"/>
    </xf>
    <xf numFmtId="43" fontId="16" fillId="0" borderId="12" xfId="3" applyFont="1" applyBorder="1"/>
    <xf numFmtId="43" fontId="16" fillId="0" borderId="12" xfId="3" applyFont="1" applyBorder="1"/>
    <xf numFmtId="43" fontId="16" fillId="0" borderId="13" xfId="3" applyFont="1" applyBorder="1"/>
    <xf numFmtId="49" fontId="2" fillId="0" borderId="0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/>
    </xf>
    <xf numFmtId="0" fontId="23" fillId="4" borderId="36" xfId="11" applyFont="1" applyFill="1" applyBorder="1" applyAlignment="1">
      <alignment horizontal="center" vertical="center" wrapText="1"/>
    </xf>
    <xf numFmtId="0" fontId="23" fillId="4" borderId="40" xfId="11" applyFont="1" applyFill="1" applyBorder="1" applyAlignment="1">
      <alignment horizontal="center" vertical="center" wrapText="1"/>
    </xf>
    <xf numFmtId="0" fontId="23" fillId="4" borderId="36" xfId="11" applyFont="1" applyFill="1" applyBorder="1" applyAlignment="1">
      <alignment horizontal="center" vertical="center" wrapText="1"/>
    </xf>
    <xf numFmtId="43" fontId="2" fillId="0" borderId="0" xfId="11" applyNumberFormat="1" applyFont="1" applyAlignment="1">
      <alignment horizontal="centerContinuous" vertical="center"/>
    </xf>
    <xf numFmtId="43" fontId="25" fillId="0" borderId="0" xfId="11" applyNumberFormat="1" applyFont="1" applyAlignment="1">
      <alignment horizontal="centerContinuous" vertical="center"/>
    </xf>
    <xf numFmtId="0" fontId="1" fillId="5" borderId="7" xfId="11" applyFill="1" applyBorder="1" applyAlignment="1">
      <alignment horizontal="center" vertical="center"/>
    </xf>
    <xf numFmtId="0" fontId="1" fillId="6" borderId="7" xfId="11" applyFill="1" applyBorder="1" applyAlignment="1">
      <alignment horizontal="center" vertical="center"/>
    </xf>
    <xf numFmtId="2" fontId="1" fillId="5" borderId="7" xfId="11" applyNumberFormat="1" applyFill="1" applyBorder="1" applyAlignment="1">
      <alignment horizontal="center" vertical="center"/>
    </xf>
    <xf numFmtId="2" fontId="1" fillId="6" borderId="7" xfId="11" applyNumberFormat="1" applyFill="1" applyBorder="1" applyAlignment="1">
      <alignment horizontal="center" vertical="center"/>
    </xf>
    <xf numFmtId="0" fontId="14" fillId="0" borderId="23" xfId="0" applyFont="1" applyBorder="1"/>
    <xf numFmtId="0" fontId="2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left"/>
    </xf>
    <xf numFmtId="4" fontId="0" fillId="0" borderId="0" xfId="0" applyNumberFormat="1" applyBorder="1"/>
    <xf numFmtId="0" fontId="18" fillId="0" borderId="0" xfId="0" applyFont="1"/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1" fillId="0" borderId="0" xfId="0" applyFont="1" applyBorder="1" applyAlignment="1">
      <alignment horizontal="justify" vertic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0" fillId="5" borderId="0" xfId="0" applyFill="1" applyBorder="1"/>
    <xf numFmtId="4" fontId="0" fillId="5" borderId="0" xfId="0" applyNumberFormat="1" applyFill="1" applyBorder="1" applyAlignment="1">
      <alignment horizontal="right"/>
    </xf>
    <xf numFmtId="0" fontId="0" fillId="0" borderId="24" xfId="0" applyBorder="1"/>
    <xf numFmtId="0" fontId="0" fillId="0" borderId="25" xfId="0" applyBorder="1"/>
    <xf numFmtId="0" fontId="0" fillId="0" borderId="26" xfId="0" applyBorder="1" applyAlignment="1">
      <alignment horizontal="center"/>
    </xf>
    <xf numFmtId="0" fontId="0" fillId="0" borderId="27" xfId="0" applyBorder="1"/>
    <xf numFmtId="0" fontId="0" fillId="0" borderId="23" xfId="0" applyBorder="1" applyAlignment="1">
      <alignment horizontal="center"/>
    </xf>
    <xf numFmtId="0" fontId="18" fillId="0" borderId="27" xfId="0" applyFont="1" applyBorder="1" applyAlignment="1">
      <alignment horizontal="justify" vertical="center"/>
    </xf>
    <xf numFmtId="0" fontId="0" fillId="0" borderId="27" xfId="0" applyBorder="1" applyAlignment="1">
      <alignment horizontal="right"/>
    </xf>
    <xf numFmtId="0" fontId="0" fillId="5" borderId="27" xfId="0" applyFill="1" applyBorder="1"/>
    <xf numFmtId="4" fontId="0" fillId="7" borderId="28" xfId="0" applyNumberFormat="1" applyFill="1" applyBorder="1" applyAlignment="1">
      <alignment horizontal="right"/>
    </xf>
    <xf numFmtId="0" fontId="0" fillId="7" borderId="29" xfId="0" applyFill="1" applyBorder="1"/>
    <xf numFmtId="0" fontId="2" fillId="5" borderId="24" xfId="0" applyFont="1" applyFill="1" applyBorder="1" applyAlignment="1">
      <alignment horizontal="center" vertical="center"/>
    </xf>
    <xf numFmtId="0" fontId="2" fillId="5" borderId="25" xfId="0" applyFont="1" applyFill="1" applyBorder="1" applyAlignment="1">
      <alignment horizontal="left" vertical="center"/>
    </xf>
    <xf numFmtId="0" fontId="2" fillId="5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1" fillId="0" borderId="23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0" fillId="0" borderId="23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23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5" borderId="27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left" vertical="center"/>
    </xf>
    <xf numFmtId="0" fontId="1" fillId="5" borderId="23" xfId="0" applyFont="1" applyFill="1" applyBorder="1" applyAlignment="1">
      <alignment horizontal="center" vertical="center"/>
    </xf>
    <xf numFmtId="0" fontId="1" fillId="7" borderId="27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left" vertical="center"/>
    </xf>
    <xf numFmtId="0" fontId="0" fillId="7" borderId="23" xfId="0" applyFill="1" applyBorder="1" applyAlignment="1">
      <alignment horizontal="center" vertical="center"/>
    </xf>
    <xf numFmtId="0" fontId="25" fillId="5" borderId="28" xfId="0" applyFont="1" applyFill="1" applyBorder="1" applyAlignment="1">
      <alignment horizontal="center" vertical="center"/>
    </xf>
    <xf numFmtId="0" fontId="25" fillId="5" borderId="29" xfId="0" applyFont="1" applyFill="1" applyBorder="1" applyAlignment="1">
      <alignment horizontal="left" vertical="center"/>
    </xf>
    <xf numFmtId="0" fontId="26" fillId="5" borderId="30" xfId="0" applyFont="1" applyFill="1" applyBorder="1" applyAlignment="1">
      <alignment horizontal="center" vertical="center"/>
    </xf>
    <xf numFmtId="0" fontId="0" fillId="7" borderId="30" xfId="0" applyFill="1" applyBorder="1" applyAlignment="1">
      <alignment horizontal="center"/>
    </xf>
    <xf numFmtId="43" fontId="18" fillId="0" borderId="0" xfId="0" applyNumberFormat="1" applyFont="1"/>
    <xf numFmtId="43" fontId="0" fillId="0" borderId="0" xfId="0" applyNumberFormat="1" applyAlignment="1">
      <alignment horizontal="center"/>
    </xf>
    <xf numFmtId="0" fontId="18" fillId="0" borderId="12" xfId="0" applyFont="1" applyBorder="1"/>
    <xf numFmtId="43" fontId="18" fillId="8" borderId="0" xfId="0" applyNumberFormat="1" applyFont="1" applyFill="1"/>
    <xf numFmtId="43" fontId="18" fillId="9" borderId="0" xfId="0" applyNumberFormat="1" applyFont="1" applyFill="1"/>
    <xf numFmtId="43" fontId="18" fillId="10" borderId="0" xfId="0" applyNumberFormat="1" applyFont="1" applyFill="1"/>
    <xf numFmtId="43" fontId="18" fillId="11" borderId="0" xfId="0" applyNumberFormat="1" applyFont="1" applyFill="1"/>
    <xf numFmtId="0" fontId="0" fillId="0" borderId="0" xfId="0" applyFill="1" applyAlignment="1">
      <alignment horizontal="center"/>
    </xf>
    <xf numFmtId="0" fontId="0" fillId="0" borderId="0" xfId="0" applyFill="1"/>
    <xf numFmtId="0" fontId="18" fillId="0" borderId="31" xfId="0" applyFont="1" applyFill="1" applyBorder="1" applyAlignment="1">
      <alignment horizontal="center"/>
    </xf>
    <xf numFmtId="0" fontId="18" fillId="0" borderId="32" xfId="0" applyFont="1" applyFill="1" applyBorder="1" applyAlignment="1">
      <alignment horizontal="center"/>
    </xf>
    <xf numFmtId="0" fontId="0" fillId="0" borderId="33" xfId="0" applyFill="1" applyBorder="1"/>
    <xf numFmtId="0" fontId="0" fillId="0" borderId="34" xfId="0" applyFill="1" applyBorder="1"/>
    <xf numFmtId="43" fontId="0" fillId="0" borderId="34" xfId="0" applyNumberFormat="1" applyFill="1" applyBorder="1"/>
    <xf numFmtId="0" fontId="0" fillId="0" borderId="35" xfId="0" applyFill="1" applyBorder="1"/>
    <xf numFmtId="0" fontId="22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43" fontId="18" fillId="0" borderId="0" xfId="0" applyNumberFormat="1" applyFont="1" applyFill="1"/>
    <xf numFmtId="43" fontId="0" fillId="0" borderId="0" xfId="0" applyNumberFormat="1" applyFill="1"/>
    <xf numFmtId="0" fontId="27" fillId="0" borderId="0" xfId="0" applyFont="1"/>
    <xf numFmtId="43" fontId="18" fillId="0" borderId="12" xfId="3" applyNumberFormat="1" applyFont="1" applyFill="1" applyBorder="1"/>
    <xf numFmtId="43" fontId="16" fillId="0" borderId="12" xfId="3" applyNumberFormat="1" applyFont="1" applyFill="1" applyBorder="1"/>
    <xf numFmtId="43" fontId="0" fillId="0" borderId="12" xfId="0" applyNumberFormat="1" applyFill="1" applyBorder="1"/>
    <xf numFmtId="0" fontId="24" fillId="6" borderId="0" xfId="0" applyFont="1" applyFill="1" applyAlignment="1">
      <alignment vertical="center"/>
    </xf>
    <xf numFmtId="0" fontId="18" fillId="0" borderId="32" xfId="11" applyFont="1" applyFill="1" applyBorder="1" applyAlignment="1">
      <alignment horizontal="center"/>
    </xf>
    <xf numFmtId="0" fontId="28" fillId="0" borderId="0" xfId="0" applyFont="1"/>
    <xf numFmtId="4" fontId="28" fillId="0" borderId="0" xfId="0" applyNumberFormat="1" applyFont="1"/>
    <xf numFmtId="0" fontId="29" fillId="0" borderId="0" xfId="0" applyFont="1"/>
    <xf numFmtId="0" fontId="0" fillId="12" borderId="0" xfId="0" applyFill="1"/>
    <xf numFmtId="167" fontId="0" fillId="0" borderId="0" xfId="0" applyNumberFormat="1"/>
    <xf numFmtId="43" fontId="0" fillId="13" borderId="34" xfId="0" applyNumberFormat="1" applyFill="1" applyBorder="1"/>
    <xf numFmtId="0" fontId="17" fillId="4" borderId="40" xfId="0" applyFont="1" applyFill="1" applyBorder="1" applyAlignment="1">
      <alignment horizontal="center" vertical="center"/>
    </xf>
    <xf numFmtId="0" fontId="17" fillId="4" borderId="41" xfId="0" applyFont="1" applyFill="1" applyBorder="1" applyAlignment="1">
      <alignment horizontal="center" vertical="center"/>
    </xf>
    <xf numFmtId="0" fontId="23" fillId="4" borderId="42" xfId="11" applyFont="1" applyFill="1" applyBorder="1" applyAlignment="1">
      <alignment horizontal="center" vertical="center" wrapText="1"/>
    </xf>
    <xf numFmtId="0" fontId="23" fillId="4" borderId="43" xfId="11" applyFont="1" applyFill="1" applyBorder="1" applyAlignment="1">
      <alignment horizontal="center" vertical="center" wrapText="1"/>
    </xf>
    <xf numFmtId="0" fontId="23" fillId="4" borderId="40" xfId="11" applyFont="1" applyFill="1" applyBorder="1" applyAlignment="1">
      <alignment horizontal="center" vertical="center" wrapText="1"/>
    </xf>
    <xf numFmtId="0" fontId="23" fillId="4" borderId="36" xfId="1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8" fillId="14" borderId="0" xfId="0" applyFont="1" applyFill="1"/>
  </cellXfs>
  <cellStyles count="16">
    <cellStyle name="Cabeçalho 1" xfId="1"/>
    <cellStyle name="Cabeçalho 2" xfId="2"/>
    <cellStyle name="Comma" xfId="3" builtinId="3"/>
    <cellStyle name="Comma0" xfId="4"/>
    <cellStyle name="Data" xfId="5"/>
    <cellStyle name="Fixo" xfId="6"/>
    <cellStyle name="Hyperlink 2" xfId="7"/>
    <cellStyle name="Indefinido" xfId="8"/>
    <cellStyle name="Moeda0" xfId="9"/>
    <cellStyle name="mpenho" xfId="10"/>
    <cellStyle name="Normal" xfId="0" builtinId="0"/>
    <cellStyle name="Normal 2" xfId="11"/>
    <cellStyle name="Normal 2 2" xfId="12"/>
    <cellStyle name="Percent" xfId="13" builtinId="5"/>
    <cellStyle name="Ricardo" xfId="14"/>
    <cellStyle name="Vírgula0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externalLink" Target="externalLinks/externalLink1.xml"/><Relationship Id="rId89" Type="http://schemas.openxmlformats.org/officeDocument/2006/relationships/externalLink" Target="externalLinks/externalLink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theme" Target="theme/theme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externalLink" Target="externalLinks/externalLink2.xml"/><Relationship Id="rId9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externalLink" Target="externalLinks/externalLink5.xml"/><Relationship Id="rId9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na%20e%20Paulo/Projetos/Vetec/BA-093/Pavimenta&#231;&#227;o%20-%20REDE/Quantidad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ec_1\tec1\ARQ\SOLOTEC\BR-476\VIGA\ANALIS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ktop-7\c\Rede%20Ruppel\Vetec\DER-SP_Junho_07\Orc\Composi&#231;&#245;es\SERVICOS_AUXILIAR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cuments%20and%20Settings\Sandra\Meus%20documentos\Sandra\FDTE%20PPP%20MG%20BNDES\An&#225;lise%20Composi&#231;&#245;es%20Custos%20-%20SICRO\Composi&#231;&#227;o%20Custos%20FINAL_BR-040_BR-116-381\VETEC%20-%20Composi&#231;&#245;es-R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ClaudioFerreira\Excel\OR96088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bsa00535\dyna01\Documents%20and%20Settings\C%20arlos%20%20Machado\My%20Documents\Disco%201\BR-262-MS(3)\Anexos%20PG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O 1"/>
      <sheetName val="TRABALHOS INICIAIS"/>
      <sheetName val="Quantidade"/>
    </sheetNames>
    <definedNames>
      <definedName name="AA" refersTo="#REF!"/>
      <definedName name="bz" refersTo="#REF!"/>
      <definedName name="Extenso" refersTo="#REF!"/>
      <definedName name="módulo1.Extenso" refersTo="#REF!"/>
      <definedName name="Ponte" refersTo="#REF!"/>
      <definedName name="QQ_2" refersTo="#REF!"/>
      <definedName name="RESUMO" refersTo="#REF!"/>
      <definedName name="WEWRWR" refersTo="#REF!"/>
      <definedName name="XXX" refersTo="#REF!"/>
      <definedName name="XXXXX" refersTo="#REF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áf1"/>
      <sheetName val="Gráf2"/>
      <sheetName val="Gráf3"/>
      <sheetName val="Gráf4"/>
      <sheetName val="Viga Benkellman"/>
      <sheetName val="Estudo Estatístico"/>
      <sheetName val="Pro - 10 norma A"/>
      <sheetName val="Pró - 11 norma B"/>
      <sheetName val="Resumo subtrechos homgêneos"/>
      <sheetName val="Demonstrativo Dimensionamento"/>
      <sheetName val="Camadas Mat. Distintos"/>
      <sheetName val="PRO-0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missas"/>
      <sheetName val="MO"/>
      <sheetName val="Eqpto"/>
      <sheetName val="Mat"/>
      <sheetName val="Planilha"/>
      <sheetName val="Auxiliares"/>
      <sheetName val="Memória"/>
      <sheetName val="Massa Mist. Pavimentação"/>
      <sheetName val="Tab_Apoio_Pav"/>
    </sheetNames>
    <sheetDataSet>
      <sheetData sheetId="0" refreshError="1">
        <row r="13">
          <cell r="E13" t="str">
            <v>G</v>
          </cell>
          <cell r="F13">
            <v>0.245</v>
          </cell>
        </row>
        <row r="14">
          <cell r="E14" t="str">
            <v>D</v>
          </cell>
          <cell r="F14">
            <v>0.15</v>
          </cell>
        </row>
        <row r="15">
          <cell r="E15" t="str">
            <v>B</v>
          </cell>
        </row>
        <row r="16">
          <cell r="E16" t="str">
            <v>E</v>
          </cell>
          <cell r="F16">
            <v>0.63100000000000001</v>
          </cell>
        </row>
        <row r="17">
          <cell r="E17" t="str">
            <v>G</v>
          </cell>
          <cell r="F17">
            <v>2.5</v>
          </cell>
        </row>
        <row r="18">
          <cell r="E18" t="str">
            <v>D</v>
          </cell>
          <cell r="F18">
            <v>1.9</v>
          </cell>
        </row>
        <row r="19">
          <cell r="E19" t="str">
            <v>B</v>
          </cell>
          <cell r="F19">
            <v>1.05</v>
          </cell>
        </row>
        <row r="20">
          <cell r="E20" t="str">
            <v>E</v>
          </cell>
          <cell r="F20">
            <v>0.45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 COMPOSICOES"/>
      <sheetName val="Composições Ruppel"/>
      <sheetName val="AUXILIAR"/>
      <sheetName val="EQUIP"/>
      <sheetName val="M.O."/>
      <sheetName val="MAT"/>
      <sheetName val="TRANS"/>
      <sheetName val="MAT_BET"/>
    </sheetNames>
    <sheetDataSet>
      <sheetData sheetId="0"/>
      <sheetData sheetId="1"/>
      <sheetData sheetId="2" refreshError="1"/>
      <sheetData sheetId="3" refreshError="1">
        <row r="7">
          <cell r="B7" t="str">
            <v>39000</v>
          </cell>
          <cell r="D7" t="str">
            <v>AQUECEDOR DE FLUIDO TÉRMICO - (8kW)</v>
          </cell>
          <cell r="G7">
            <v>20.14</v>
          </cell>
          <cell r="H7">
            <v>6.2</v>
          </cell>
        </row>
        <row r="8">
          <cell r="B8" t="str">
            <v>39001</v>
          </cell>
          <cell r="D8" t="str">
            <v>CAMINHÃO  CARROCERIA 4T (80 KW)</v>
          </cell>
          <cell r="G8">
            <v>71.349999999999994</v>
          </cell>
          <cell r="H8">
            <v>9.8699999999999992</v>
          </cell>
        </row>
        <row r="9">
          <cell r="B9" t="str">
            <v>39002</v>
          </cell>
          <cell r="D9" t="str">
            <v>CAMINHÃO BASCULANTE - 6m³ - 10,5 t (150kW)</v>
          </cell>
          <cell r="G9">
            <v>83.95</v>
          </cell>
          <cell r="H9">
            <v>9.8699999999999992</v>
          </cell>
        </row>
        <row r="10">
          <cell r="B10" t="str">
            <v>39003</v>
          </cell>
          <cell r="D10" t="str">
            <v>CAMINHÃO BASCULANTE (PARA TRANSPORTE DO MAT.FRESADO)</v>
          </cell>
          <cell r="G10">
            <v>93.03</v>
          </cell>
          <cell r="H10">
            <v>9.8699999999999992</v>
          </cell>
        </row>
        <row r="11">
          <cell r="B11" t="str">
            <v>39004</v>
          </cell>
          <cell r="D11" t="str">
            <v>CAMINHÃO BASCULANTE 10m3 - 15 T (170 KW)</v>
          </cell>
          <cell r="G11">
            <v>93.03</v>
          </cell>
          <cell r="H11">
            <v>9.8699999999999992</v>
          </cell>
        </row>
        <row r="12">
          <cell r="B12" t="str">
            <v>39005</v>
          </cell>
          <cell r="D12" t="str">
            <v>CAMINHÃO ESPARGIDOR</v>
          </cell>
          <cell r="G12">
            <v>84.48</v>
          </cell>
          <cell r="H12">
            <v>9.8699999999999992</v>
          </cell>
        </row>
        <row r="13">
          <cell r="B13" t="str">
            <v>39006</v>
          </cell>
          <cell r="D13" t="str">
            <v>CAMINHÃO P/ LA COM RUPT. CONTROLADA</v>
          </cell>
          <cell r="G13">
            <v>215.89</v>
          </cell>
          <cell r="H13">
            <v>10.49</v>
          </cell>
        </row>
        <row r="14">
          <cell r="B14" t="str">
            <v>39007</v>
          </cell>
          <cell r="D14" t="str">
            <v>CAMINHÃO TANQUE 10.000 l</v>
          </cell>
          <cell r="G14">
            <v>91.2</v>
          </cell>
          <cell r="H14">
            <v>9.8699999999999992</v>
          </cell>
        </row>
        <row r="15">
          <cell r="B15" t="str">
            <v>39008</v>
          </cell>
          <cell r="D15" t="str">
            <v>CAMINHÃO TANQUE 6.000 L</v>
          </cell>
          <cell r="G15">
            <v>72.39</v>
          </cell>
          <cell r="H15">
            <v>9.8699999999999992</v>
          </cell>
        </row>
        <row r="16">
          <cell r="B16" t="str">
            <v>39009</v>
          </cell>
          <cell r="D16" t="str">
            <v>CARREGADEIRA DE PNEU C/ VASSOURA</v>
          </cell>
          <cell r="G16">
            <v>37.5</v>
          </cell>
          <cell r="H16">
            <v>10.8</v>
          </cell>
        </row>
        <row r="17">
          <cell r="B17" t="str">
            <v>39010</v>
          </cell>
          <cell r="D17" t="str">
            <v>CARREGADEIRA DE PNEUS - 1,33 m³ (79kW)</v>
          </cell>
          <cell r="G17">
            <v>79.849999999999994</v>
          </cell>
          <cell r="H17">
            <v>10.8</v>
          </cell>
        </row>
        <row r="18">
          <cell r="B18" t="str">
            <v>39011</v>
          </cell>
          <cell r="D18" t="str">
            <v>CARREGADEIRA PNEUS CATERPILLAR</v>
          </cell>
          <cell r="G18">
            <v>95.8</v>
          </cell>
          <cell r="H18">
            <v>46.78</v>
          </cell>
        </row>
        <row r="19">
          <cell r="B19" t="str">
            <v>39012</v>
          </cell>
          <cell r="D19" t="str">
            <v>COMPACTADOR MANUAL - placa vibratória (3kW)</v>
          </cell>
          <cell r="G19">
            <v>10.64</v>
          </cell>
          <cell r="H19">
            <v>7.4</v>
          </cell>
        </row>
        <row r="20">
          <cell r="B20" t="str">
            <v>39013</v>
          </cell>
          <cell r="D20" t="str">
            <v>COMPACTADOR MANUAL - soquete vibratório</v>
          </cell>
          <cell r="G20">
            <v>11.53</v>
          </cell>
          <cell r="H20">
            <v>7.4</v>
          </cell>
        </row>
        <row r="21">
          <cell r="B21" t="str">
            <v>39014</v>
          </cell>
          <cell r="D21" t="str">
            <v>COMPRESSOR DE AR (59KW)</v>
          </cell>
          <cell r="G21">
            <v>41.44</v>
          </cell>
          <cell r="H21">
            <v>9.7200000000000006</v>
          </cell>
        </row>
        <row r="22">
          <cell r="B22" t="str">
            <v>39015</v>
          </cell>
          <cell r="D22" t="str">
            <v>DISTRIBUIDOR DE AGREGADOS - AUTOPROPELIDO</v>
          </cell>
          <cell r="G22">
            <v>57.35</v>
          </cell>
          <cell r="H22">
            <v>21.69</v>
          </cell>
        </row>
        <row r="23">
          <cell r="B23" t="str">
            <v>39016</v>
          </cell>
          <cell r="D23" t="str">
            <v>DISTRIBUIDOR DE AGREGADOS - REBOCÁVEL</v>
          </cell>
          <cell r="G23">
            <v>2.97</v>
          </cell>
          <cell r="H23">
            <v>2.2000000000000002</v>
          </cell>
        </row>
        <row r="24">
          <cell r="B24" t="str">
            <v>39017</v>
          </cell>
          <cell r="D24" t="str">
            <v>EQUIP. DISTRIBUIÇÃO DE ASFALTO MONTADO EM CAMINHÃO 150 KW</v>
          </cell>
          <cell r="G24">
            <v>84.48</v>
          </cell>
          <cell r="H24">
            <v>9.8699999999999992</v>
          </cell>
        </row>
        <row r="25">
          <cell r="B25" t="str">
            <v>39018</v>
          </cell>
          <cell r="D25" t="str">
            <v>ESTABILIZADOR / RECICLADORA A FRIO</v>
          </cell>
          <cell r="G25">
            <v>1027.2</v>
          </cell>
          <cell r="H25">
            <v>513.6</v>
          </cell>
        </row>
        <row r="26">
          <cell r="B26" t="str">
            <v>39019</v>
          </cell>
          <cell r="D26" t="str">
            <v>FRESADORA À FRIO - 297 KW</v>
          </cell>
          <cell r="G26">
            <v>680.98</v>
          </cell>
          <cell r="H26">
            <v>11.41</v>
          </cell>
        </row>
        <row r="27">
          <cell r="B27" t="str">
            <v>39020</v>
          </cell>
          <cell r="D27" t="str">
            <v>GRADE DE DISCO - GA 24 x 24</v>
          </cell>
          <cell r="G27">
            <v>2.13</v>
          </cell>
          <cell r="H27">
            <v>1.7</v>
          </cell>
        </row>
        <row r="28">
          <cell r="B28" t="str">
            <v>39021</v>
          </cell>
          <cell r="D28" t="str">
            <v>GRUPO GERADOR 250 KVA</v>
          </cell>
          <cell r="G28">
            <v>68</v>
          </cell>
          <cell r="H28">
            <v>7.25</v>
          </cell>
        </row>
        <row r="29">
          <cell r="B29" t="str">
            <v>39022</v>
          </cell>
          <cell r="D29" t="str">
            <v>MARTELETE - ROMPEDOR 28KG</v>
          </cell>
          <cell r="G29">
            <v>8.08</v>
          </cell>
          <cell r="H29">
            <v>7.4</v>
          </cell>
        </row>
        <row r="30">
          <cell r="B30" t="str">
            <v>39023</v>
          </cell>
          <cell r="D30" t="str">
            <v>MOTONIVELADORA - 93 KW</v>
          </cell>
          <cell r="G30">
            <v>106.36</v>
          </cell>
          <cell r="H30">
            <v>11.41</v>
          </cell>
        </row>
        <row r="31">
          <cell r="B31" t="str">
            <v>39024</v>
          </cell>
          <cell r="D31" t="str">
            <v>ROLO AUTOPROPELIDO LISO VIBRATORIO DYNAPAC</v>
          </cell>
          <cell r="G31">
            <v>70.38</v>
          </cell>
          <cell r="H31">
            <v>27.22</v>
          </cell>
        </row>
        <row r="32">
          <cell r="B32" t="str">
            <v>39025</v>
          </cell>
          <cell r="D32" t="str">
            <v>ROLO AUTOPROPELIDO PNEUS DYNAPAC</v>
          </cell>
          <cell r="G32">
            <v>71.56</v>
          </cell>
          <cell r="H32">
            <v>31.38</v>
          </cell>
        </row>
        <row r="33">
          <cell r="B33" t="str">
            <v>39026</v>
          </cell>
          <cell r="D33" t="str">
            <v>ROLO COMPACTADOR - DE PNEUS AUTOPROPELIDO 21 t (97kW)</v>
          </cell>
          <cell r="G33">
            <v>97.44</v>
          </cell>
          <cell r="H33">
            <v>8.33</v>
          </cell>
        </row>
        <row r="34">
          <cell r="B34" t="str">
            <v>39027</v>
          </cell>
          <cell r="D34" t="str">
            <v>ROLO COMPACTADOR DE PNEUS 21 t (97 KW)</v>
          </cell>
          <cell r="G34">
            <v>97.44</v>
          </cell>
          <cell r="H34">
            <v>8.33</v>
          </cell>
        </row>
        <row r="35">
          <cell r="B35" t="str">
            <v>39028</v>
          </cell>
          <cell r="D35" t="str">
            <v>CARREGADEIRA DE PNEUS - 3,1 m³ (127KW)</v>
          </cell>
          <cell r="G35">
            <v>95.8</v>
          </cell>
          <cell r="H35">
            <v>46.78</v>
          </cell>
        </row>
        <row r="36">
          <cell r="B36" t="str">
            <v>39029</v>
          </cell>
          <cell r="D36" t="str">
            <v>ROLO COMPACTADOR PÉ DE CARNEIRO VIBRATORIO 11,25 t ( 85 KW)</v>
          </cell>
          <cell r="G36">
            <v>95.96</v>
          </cell>
          <cell r="H36">
            <v>8.33</v>
          </cell>
        </row>
        <row r="37">
          <cell r="B37" t="str">
            <v>39030</v>
          </cell>
          <cell r="D37" t="str">
            <v>ROLO COMPACTADOR TANDEM VIBRAT. AUTOPROPO. 10,9 T (112 KW)</v>
          </cell>
          <cell r="G37">
            <v>132.53</v>
          </cell>
          <cell r="H37">
            <v>7.22</v>
          </cell>
        </row>
        <row r="38">
          <cell r="B38" t="str">
            <v>39031</v>
          </cell>
          <cell r="D38" t="str">
            <v>ROLO DE PNEUS 21 T</v>
          </cell>
          <cell r="G38">
            <v>97.44</v>
          </cell>
          <cell r="H38">
            <v>8.3000000000000007</v>
          </cell>
        </row>
        <row r="39">
          <cell r="B39" t="str">
            <v>39032</v>
          </cell>
          <cell r="D39" t="str">
            <v>TANQUE DE ESTOCAGEM DE ASFALTO - 20.000l</v>
          </cell>
          <cell r="G39">
            <v>3.24</v>
          </cell>
          <cell r="H39">
            <v>2.0099999999999998</v>
          </cell>
        </row>
        <row r="40">
          <cell r="B40" t="str">
            <v>39033</v>
          </cell>
          <cell r="D40" t="str">
            <v>TANQUE PARA DEPOSITO DE ASF. DILUÍDO</v>
          </cell>
          <cell r="G40">
            <v>3.48</v>
          </cell>
          <cell r="H40">
            <v>2.16</v>
          </cell>
        </row>
        <row r="41">
          <cell r="B41" t="str">
            <v>39034</v>
          </cell>
          <cell r="D41" t="str">
            <v>TRATOR AGRICOLA (77 KW)</v>
          </cell>
          <cell r="G41">
            <v>59.9</v>
          </cell>
          <cell r="H41">
            <v>8.33</v>
          </cell>
        </row>
        <row r="42">
          <cell r="B42" t="str">
            <v>39035</v>
          </cell>
          <cell r="D42" t="str">
            <v>TRATOR AGRICOLA PNEUS CBT + VASSOURA MECÂNICA</v>
          </cell>
          <cell r="G42">
            <v>77.790000000000006</v>
          </cell>
          <cell r="H42">
            <v>35.07</v>
          </cell>
        </row>
        <row r="43">
          <cell r="B43" t="str">
            <v>39036</v>
          </cell>
          <cell r="D43" t="str">
            <v>USINA DE ASFALTO B.GREENE</v>
          </cell>
          <cell r="G43">
            <v>1100</v>
          </cell>
          <cell r="H43">
            <v>346.96</v>
          </cell>
        </row>
        <row r="44">
          <cell r="B44" t="str">
            <v>39037</v>
          </cell>
          <cell r="D44" t="str">
            <v>VASSOURA</v>
          </cell>
          <cell r="G44">
            <v>3.57</v>
          </cell>
          <cell r="H44">
            <v>2.2999999999999998</v>
          </cell>
        </row>
        <row r="45">
          <cell r="B45" t="str">
            <v>39038</v>
          </cell>
          <cell r="D45" t="str">
            <v>VASSOURA MECÂNICA REBOCÁVEL</v>
          </cell>
          <cell r="G45">
            <v>3.57</v>
          </cell>
          <cell r="H45">
            <v>2.2999999999999998</v>
          </cell>
        </row>
        <row r="46">
          <cell r="B46" t="str">
            <v>39039</v>
          </cell>
          <cell r="D46" t="str">
            <v>VIBRO ACABADORA ASFALTO B.GREENE</v>
          </cell>
          <cell r="G46">
            <v>240</v>
          </cell>
          <cell r="H46">
            <v>152.88</v>
          </cell>
        </row>
        <row r="47">
          <cell r="B47" t="str">
            <v>39040</v>
          </cell>
          <cell r="D47" t="str">
            <v>VIBROACABADORA DE ASFALTO (74 KW)</v>
          </cell>
          <cell r="G47">
            <v>113.16</v>
          </cell>
          <cell r="H47">
            <v>71.680000000000007</v>
          </cell>
        </row>
        <row r="48">
          <cell r="B48" t="str">
            <v>39041</v>
          </cell>
          <cell r="D48" t="str">
            <v>USINA DE ASFALTO A QUENTE - 90/120 T/H COM FILTRO DE MANGA (188 KW)</v>
          </cell>
          <cell r="G48">
            <v>1103.28</v>
          </cell>
          <cell r="H48">
            <v>346.96</v>
          </cell>
        </row>
        <row r="49">
          <cell r="B49" t="str">
            <v>39042</v>
          </cell>
          <cell r="D49" t="str">
            <v>GRUPO GERADOR - 36/40 KVA (32kw)</v>
          </cell>
          <cell r="G49">
            <v>35</v>
          </cell>
          <cell r="H49">
            <v>6.8</v>
          </cell>
        </row>
        <row r="50">
          <cell r="B50" t="str">
            <v>39043</v>
          </cell>
          <cell r="D50" t="str">
            <v>GRUPO GERADOR - 164/180 KVA (144kw)</v>
          </cell>
          <cell r="G50">
            <v>65.95</v>
          </cell>
          <cell r="H50">
            <v>6.97</v>
          </cell>
        </row>
        <row r="51">
          <cell r="B51" t="str">
            <v>39044</v>
          </cell>
          <cell r="D51" t="str">
            <v>TRATOR DE ESTEIRAS - COM LÂMINA (82 KW)</v>
          </cell>
          <cell r="G51">
            <v>68.459999999999994</v>
          </cell>
          <cell r="H51">
            <v>35.53</v>
          </cell>
        </row>
        <row r="52">
          <cell r="B52" t="str">
            <v>39045</v>
          </cell>
          <cell r="D52" t="str">
            <v>TRATOR DE ESTEIRAS - COM LÂMINA (104 KW)</v>
          </cell>
          <cell r="G52">
            <v>92.37</v>
          </cell>
          <cell r="H52">
            <v>39.96</v>
          </cell>
        </row>
        <row r="53">
          <cell r="B53" t="str">
            <v>39046</v>
          </cell>
          <cell r="D53" t="str">
            <v>USINA MISTURADORA DE SOLOS 350/600 T/H (99 KW)</v>
          </cell>
          <cell r="G53">
            <v>177.24</v>
          </cell>
          <cell r="H53">
            <v>88.36</v>
          </cell>
        </row>
        <row r="54">
          <cell r="B54" t="str">
            <v>39047</v>
          </cell>
          <cell r="D54" t="str">
            <v>MARTELETE - ROMPEDOR 33KG</v>
          </cell>
          <cell r="G54">
            <v>8.08</v>
          </cell>
          <cell r="H54">
            <v>7.4</v>
          </cell>
        </row>
        <row r="55">
          <cell r="B55" t="str">
            <v>39048</v>
          </cell>
          <cell r="D55" t="str">
            <v>MARTELETE - PERFURATRIZ MANUAL</v>
          </cell>
          <cell r="G55">
            <v>9.2100000000000009</v>
          </cell>
          <cell r="H55">
            <v>7.57</v>
          </cell>
        </row>
        <row r="56">
          <cell r="B56" t="str">
            <v>39049</v>
          </cell>
          <cell r="D56" t="str">
            <v>COMPRESSOR DE AR - PORTÁTIL 375 PCM (87 KW)</v>
          </cell>
          <cell r="G56">
            <v>45.24</v>
          </cell>
          <cell r="H56">
            <v>9.68</v>
          </cell>
        </row>
        <row r="57">
          <cell r="B57" t="str">
            <v>39050</v>
          </cell>
          <cell r="D57" t="str">
            <v>CAMINHÃO BASCULANTE 8m3 - 13 T (170 KW)</v>
          </cell>
          <cell r="G57">
            <v>93.03</v>
          </cell>
          <cell r="H57">
            <v>9.8699999999999992</v>
          </cell>
        </row>
        <row r="58">
          <cell r="B58" t="str">
            <v>39051</v>
          </cell>
          <cell r="D58" t="str">
            <v>COMPRESSOR DE AR - PORTÁTIL 764 PCM (200 KW)</v>
          </cell>
          <cell r="G58">
            <v>111.64</v>
          </cell>
          <cell r="H58">
            <v>22.28</v>
          </cell>
        </row>
        <row r="59">
          <cell r="B59" t="str">
            <v>39052</v>
          </cell>
          <cell r="D59" t="str">
            <v>PERFURATRIZ SOBRE ESTEIRAS - CRAWLER DRILL</v>
          </cell>
          <cell r="G59">
            <v>175.42</v>
          </cell>
          <cell r="H59">
            <v>53.5</v>
          </cell>
        </row>
        <row r="60">
          <cell r="B60" t="str">
            <v>39053</v>
          </cell>
          <cell r="D60" t="str">
            <v>CAMINHÃO BASCULANTE - PARA ROCHA 18T (235KW)</v>
          </cell>
          <cell r="G60">
            <v>122.02</v>
          </cell>
          <cell r="H60">
            <v>38.69</v>
          </cell>
        </row>
        <row r="61">
          <cell r="B61" t="str">
            <v>39054</v>
          </cell>
          <cell r="D61" t="str">
            <v>GRUPO GERADOR - 241/265 KVA (212 KW)</v>
          </cell>
          <cell r="G61">
            <v>65.28</v>
          </cell>
          <cell r="H61">
            <v>6.96</v>
          </cell>
        </row>
        <row r="62">
          <cell r="B62" t="str">
            <v>39055</v>
          </cell>
          <cell r="D62" t="str">
            <v>CONJUNTO DE BRITAGEM - 80 M3/H (292 KW)</v>
          </cell>
          <cell r="G62">
            <v>513.84</v>
          </cell>
          <cell r="H62">
            <v>205.1</v>
          </cell>
        </row>
        <row r="63">
          <cell r="B63" t="str">
            <v>39056</v>
          </cell>
          <cell r="D63" t="str">
            <v>MOTONIVELADORA CATERPILLAR CAT-1208</v>
          </cell>
          <cell r="G63">
            <v>123.85</v>
          </cell>
          <cell r="H63">
            <v>59.76</v>
          </cell>
        </row>
        <row r="64">
          <cell r="B64" t="str">
            <v>39057</v>
          </cell>
          <cell r="D64" t="str">
            <v>CAMINHÃO IRRIGADEIRA MB L2214/42</v>
          </cell>
          <cell r="G64">
            <v>85.8</v>
          </cell>
          <cell r="H64">
            <v>31.88</v>
          </cell>
        </row>
        <row r="65">
          <cell r="B65" t="str">
            <v>39058</v>
          </cell>
          <cell r="D65" t="str">
            <v>CAMINHÃO DISTRIBUIDOR DE CIMENTO</v>
          </cell>
          <cell r="G65">
            <v>90.38</v>
          </cell>
          <cell r="H65">
            <v>45.19</v>
          </cell>
        </row>
        <row r="66">
          <cell r="B66" t="str">
            <v>39059</v>
          </cell>
          <cell r="D66" t="str">
            <v>CAMINHÃO MUNCK</v>
          </cell>
          <cell r="G66">
            <v>80</v>
          </cell>
          <cell r="H66">
            <v>45.19</v>
          </cell>
        </row>
      </sheetData>
      <sheetData sheetId="4" refreshError="1">
        <row r="5">
          <cell r="B5" t="str">
            <v>20000</v>
          </cell>
          <cell r="C5" t="str">
            <v>ENCARREGADO DE TURMA</v>
          </cell>
          <cell r="G5">
            <v>11.11</v>
          </cell>
        </row>
        <row r="6">
          <cell r="B6" t="str">
            <v>20007</v>
          </cell>
          <cell r="C6" t="str">
            <v>PEDREIRO</v>
          </cell>
          <cell r="G6">
            <v>5.31</v>
          </cell>
        </row>
        <row r="7">
          <cell r="B7" t="str">
            <v>20013</v>
          </cell>
          <cell r="C7" t="str">
            <v>SERVENTE</v>
          </cell>
          <cell r="G7">
            <v>4.3899999999999997</v>
          </cell>
        </row>
        <row r="8">
          <cell r="B8" t="str">
            <v>20021</v>
          </cell>
          <cell r="C8" t="str">
            <v>RASTELETEIRO</v>
          </cell>
          <cell r="G8">
            <v>5.31</v>
          </cell>
        </row>
        <row r="9">
          <cell r="B9" t="str">
            <v>20028</v>
          </cell>
          <cell r="C9" t="str">
            <v>MONTADOR</v>
          </cell>
          <cell r="G9">
            <v>5.04</v>
          </cell>
        </row>
        <row r="10">
          <cell r="B10" t="str">
            <v>20045</v>
          </cell>
          <cell r="C10" t="str">
            <v>ENCARREGADO DE PAVIMENTAÇÃO</v>
          </cell>
          <cell r="G10">
            <v>21.6</v>
          </cell>
        </row>
        <row r="11">
          <cell r="B11" t="str">
            <v>20074</v>
          </cell>
          <cell r="C11" t="str">
            <v>OPERÁRIO</v>
          </cell>
          <cell r="G11">
            <v>4.3899999999999997</v>
          </cell>
        </row>
        <row r="12">
          <cell r="B12" t="str">
            <v>20075</v>
          </cell>
          <cell r="C12" t="str">
            <v>ENCARREGADO DE BRITAGEM</v>
          </cell>
          <cell r="G12">
            <v>25.92</v>
          </cell>
        </row>
        <row r="13">
          <cell r="B13" t="str">
            <v>20076</v>
          </cell>
          <cell r="C13" t="str">
            <v>BLASTER</v>
          </cell>
          <cell r="G13">
            <v>7.38</v>
          </cell>
        </row>
      </sheetData>
      <sheetData sheetId="5" refreshError="1">
        <row r="4">
          <cell r="B4" t="str">
            <v>50001</v>
          </cell>
          <cell r="D4" t="str">
            <v>ADITIVO P/ CONTROLE DE RUPTURA</v>
          </cell>
          <cell r="F4" t="str">
            <v>KG</v>
          </cell>
          <cell r="G4">
            <v>2.4300000000000002</v>
          </cell>
        </row>
        <row r="5">
          <cell r="B5" t="str">
            <v>50002</v>
          </cell>
          <cell r="D5" t="str">
            <v>ADITIVO SÓLIDO (FIBRAS )</v>
          </cell>
          <cell r="F5" t="str">
            <v>KG</v>
          </cell>
          <cell r="G5">
            <v>4.3600000000000003</v>
          </cell>
        </row>
        <row r="6">
          <cell r="B6" t="str">
            <v>50003</v>
          </cell>
          <cell r="D6" t="str">
            <v>APOIO DO PORTA DENTE DA FRESADORA 2000 DC</v>
          </cell>
          <cell r="F6" t="str">
            <v>UND</v>
          </cell>
          <cell r="G6">
            <v>1005.94</v>
          </cell>
        </row>
        <row r="7">
          <cell r="B7" t="str">
            <v>50004</v>
          </cell>
          <cell r="D7" t="str">
            <v xml:space="preserve">AREIA </v>
          </cell>
          <cell r="F7" t="str">
            <v>M3</v>
          </cell>
          <cell r="G7">
            <v>19.989999999999998</v>
          </cell>
        </row>
        <row r="8">
          <cell r="B8" t="str">
            <v>50005</v>
          </cell>
          <cell r="D8" t="str">
            <v>AREIA COMERCIAL</v>
          </cell>
          <cell r="F8" t="str">
            <v>M3</v>
          </cell>
          <cell r="G8">
            <v>14</v>
          </cell>
        </row>
        <row r="9">
          <cell r="B9" t="str">
            <v>50007</v>
          </cell>
          <cell r="D9" t="str">
            <v>BRITA COMERCIAL</v>
          </cell>
          <cell r="F9" t="str">
            <v>M3</v>
          </cell>
          <cell r="G9">
            <v>19.670000000000002</v>
          </cell>
        </row>
        <row r="10">
          <cell r="B10" t="str">
            <v>50008</v>
          </cell>
          <cell r="D10" t="str">
            <v>CBUQ - USINAGEM</v>
          </cell>
          <cell r="F10" t="str">
            <v>T</v>
          </cell>
          <cell r="G10">
            <v>31.66</v>
          </cell>
        </row>
        <row r="11">
          <cell r="B11" t="str">
            <v>50009</v>
          </cell>
          <cell r="D11" t="str">
            <v>CIMENTO ASFÁLTICO COM POLÍMERO</v>
          </cell>
          <cell r="F11" t="str">
            <v>T</v>
          </cell>
          <cell r="G11">
            <v>1712.03</v>
          </cell>
        </row>
        <row r="12">
          <cell r="B12" t="str">
            <v>50010</v>
          </cell>
          <cell r="D12" t="str">
            <v>DENTE PARA FRESADORA 2000 DC</v>
          </cell>
          <cell r="F12" t="str">
            <v>UND</v>
          </cell>
          <cell r="G12">
            <v>25.07</v>
          </cell>
        </row>
        <row r="13">
          <cell r="B13" t="str">
            <v>50011</v>
          </cell>
          <cell r="D13" t="str">
            <v>ESCAVAÇÃO E CARGA DE MATERIAL DE JAZIDA (CONSV)</v>
          </cell>
          <cell r="F13" t="str">
            <v>M3</v>
          </cell>
          <cell r="G13">
            <v>4.1400000000000006</v>
          </cell>
        </row>
        <row r="14">
          <cell r="B14" t="str">
            <v>50012</v>
          </cell>
          <cell r="D14" t="str">
            <v>EXPURGO DE JAZIDA  (CONSV)</v>
          </cell>
          <cell r="F14" t="str">
            <v>M3</v>
          </cell>
          <cell r="G14">
            <v>2.54</v>
          </cell>
        </row>
        <row r="15">
          <cell r="B15" t="str">
            <v>50013</v>
          </cell>
          <cell r="D15" t="str">
            <v>FILLER</v>
          </cell>
          <cell r="F15" t="str">
            <v>KG</v>
          </cell>
          <cell r="G15">
            <v>0.27</v>
          </cell>
        </row>
        <row r="16">
          <cell r="B16" t="str">
            <v>50014</v>
          </cell>
          <cell r="D16" t="str">
            <v>FILLER</v>
          </cell>
          <cell r="F16" t="str">
            <v>T</v>
          </cell>
          <cell r="G16">
            <v>270</v>
          </cell>
        </row>
        <row r="17">
          <cell r="B17" t="str">
            <v>50015</v>
          </cell>
          <cell r="D17" t="str">
            <v>IMPRIMAÇAO</v>
          </cell>
          <cell r="F17" t="str">
            <v>M2</v>
          </cell>
          <cell r="G17">
            <v>0.14000000000000001</v>
          </cell>
        </row>
        <row r="18">
          <cell r="B18" t="str">
            <v>50016</v>
          </cell>
          <cell r="D18" t="str">
            <v>LIMPEZA DE CAMADA VEGETAL</v>
          </cell>
          <cell r="F18" t="str">
            <v>M2</v>
          </cell>
          <cell r="G18">
            <v>0.21</v>
          </cell>
        </row>
        <row r="19">
          <cell r="B19" t="str">
            <v>50017</v>
          </cell>
          <cell r="D19" t="str">
            <v>LIMPEZA DE CAMADA VEGETAL EM JAZIDA  (CONSV)</v>
          </cell>
          <cell r="F19" t="str">
            <v>M2</v>
          </cell>
          <cell r="G19">
            <v>0.16</v>
          </cell>
        </row>
        <row r="20">
          <cell r="B20" t="str">
            <v>50018</v>
          </cell>
          <cell r="D20" t="str">
            <v>MATERIAL DE BASE (CONS)</v>
          </cell>
          <cell r="F20" t="str">
            <v>M3</v>
          </cell>
          <cell r="G20">
            <v>2.39</v>
          </cell>
        </row>
        <row r="21">
          <cell r="B21" t="str">
            <v>50019</v>
          </cell>
          <cell r="D21" t="str">
            <v>MISTURA BETUMINOSA</v>
          </cell>
          <cell r="F21" t="str">
            <v>T</v>
          </cell>
          <cell r="G21">
            <v>58.153319999999994</v>
          </cell>
        </row>
        <row r="22">
          <cell r="B22" t="str">
            <v>50020</v>
          </cell>
          <cell r="D22" t="str">
            <v>PEDRISCO</v>
          </cell>
          <cell r="F22" t="str">
            <v>M3</v>
          </cell>
          <cell r="G22">
            <v>27.41</v>
          </cell>
        </row>
        <row r="23">
          <cell r="B23" t="str">
            <v>50021</v>
          </cell>
          <cell r="D23" t="str">
            <v>PORTA DENTE PARA FRESADORA 2000 DC</v>
          </cell>
          <cell r="F23" t="str">
            <v>UND</v>
          </cell>
          <cell r="G23">
            <v>46.43</v>
          </cell>
        </row>
        <row r="24">
          <cell r="B24" t="str">
            <v>50022</v>
          </cell>
          <cell r="D24" t="str">
            <v>USINAGEM DE SOLO-BRITA</v>
          </cell>
          <cell r="F24" t="str">
            <v>M3</v>
          </cell>
          <cell r="G24">
            <v>18.45</v>
          </cell>
        </row>
        <row r="25">
          <cell r="B25" t="str">
            <v>50023</v>
          </cell>
          <cell r="D25" t="str">
            <v>LIMPEZA DE PISTA</v>
          </cell>
          <cell r="F25" t="str">
            <v>M2</v>
          </cell>
          <cell r="G25">
            <v>0.31</v>
          </cell>
        </row>
        <row r="26">
          <cell r="B26" t="str">
            <v>50024</v>
          </cell>
          <cell r="D26" t="str">
            <v>PINTURA DE LIGAÇÃO</v>
          </cell>
          <cell r="F26" t="str">
            <v>M2</v>
          </cell>
          <cell r="G26">
            <v>0.44634624000000006</v>
          </cell>
        </row>
        <row r="27">
          <cell r="B27" t="str">
            <v>50025</v>
          </cell>
          <cell r="D27" t="str">
            <v>RECOMP. DO PAVIMENTO COM CBUQ</v>
          </cell>
          <cell r="F27" t="str">
            <v>M3</v>
          </cell>
          <cell r="G27">
            <v>376.08429876479994</v>
          </cell>
        </row>
        <row r="28">
          <cell r="B28" t="str">
            <v>50026</v>
          </cell>
          <cell r="D28" t="str">
            <v>AREIA LAVADA</v>
          </cell>
          <cell r="F28" t="str">
            <v>M3</v>
          </cell>
          <cell r="G28">
            <v>14</v>
          </cell>
        </row>
        <row r="29">
          <cell r="B29" t="str">
            <v>50027</v>
          </cell>
          <cell r="D29" t="str">
            <v>BRITA 1</v>
          </cell>
          <cell r="F29" t="str">
            <v>M3</v>
          </cell>
          <cell r="G29">
            <v>20</v>
          </cell>
        </row>
        <row r="30">
          <cell r="B30" t="str">
            <v>50028</v>
          </cell>
          <cell r="D30" t="str">
            <v>BRITA 2</v>
          </cell>
          <cell r="F30" t="str">
            <v>M3</v>
          </cell>
          <cell r="G30">
            <v>20</v>
          </cell>
        </row>
        <row r="31">
          <cell r="B31" t="str">
            <v>50029</v>
          </cell>
          <cell r="D31" t="str">
            <v>BRITA 3</v>
          </cell>
          <cell r="F31" t="str">
            <v>M3</v>
          </cell>
          <cell r="G31">
            <v>19</v>
          </cell>
        </row>
        <row r="32">
          <cell r="B32" t="str">
            <v>50030</v>
          </cell>
          <cell r="D32" t="str">
            <v>ÓLEO COMBUSTÍVEL 1A</v>
          </cell>
          <cell r="F32" t="str">
            <v>L</v>
          </cell>
          <cell r="G32">
            <v>1.23</v>
          </cell>
        </row>
        <row r="33">
          <cell r="B33" t="str">
            <v>50031</v>
          </cell>
          <cell r="D33" t="str">
            <v>INDENIZAÇÃO DE JAZIDA</v>
          </cell>
          <cell r="F33" t="str">
            <v>M3</v>
          </cell>
          <cell r="G33">
            <v>1</v>
          </cell>
        </row>
        <row r="34">
          <cell r="B34" t="str">
            <v>50032</v>
          </cell>
          <cell r="D34" t="str">
            <v>ROCHA P/ BRITAGEM COM PERFUR. MANUAL</v>
          </cell>
          <cell r="F34" t="str">
            <v>M3</v>
          </cell>
          <cell r="G34">
            <v>23.83</v>
          </cell>
        </row>
        <row r="35">
          <cell r="B35" t="str">
            <v>50033</v>
          </cell>
          <cell r="D35" t="str">
            <v>ESCAVAÇÃO E CARGA DE MATERIAL DE JAZIDA (CONST. E RESTR.)</v>
          </cell>
          <cell r="F35" t="str">
            <v>M3</v>
          </cell>
          <cell r="G35">
            <v>5.0999999999999996</v>
          </cell>
        </row>
        <row r="36">
          <cell r="B36" t="str">
            <v>50034</v>
          </cell>
          <cell r="D36" t="str">
            <v>EXPURGO DE JAZIDA   (CONST. E RESTR.)</v>
          </cell>
          <cell r="F36" t="str">
            <v>M3</v>
          </cell>
          <cell r="G36">
            <v>0.99</v>
          </cell>
        </row>
        <row r="37">
          <cell r="B37" t="str">
            <v>50035</v>
          </cell>
          <cell r="D37" t="str">
            <v>LIMPEZA DE CAMADA VEGETAL EM JAZIDA  (CONST. E RESTR.)</v>
          </cell>
          <cell r="F37" t="str">
            <v>M2</v>
          </cell>
          <cell r="G37">
            <v>0.19</v>
          </cell>
        </row>
        <row r="38">
          <cell r="B38" t="str">
            <v>50037</v>
          </cell>
          <cell r="D38" t="str">
            <v>REMOÇÃO DE BUEIROS EXISTENTE</v>
          </cell>
          <cell r="F38" t="str">
            <v>M</v>
          </cell>
          <cell r="G38">
            <v>25.31</v>
          </cell>
        </row>
        <row r="39">
          <cell r="B39" t="str">
            <v>50038</v>
          </cell>
          <cell r="D39" t="str">
            <v>DEFENSA SEMI-MALEÁVEL SIMPLES (FORN. / IMPL.)</v>
          </cell>
          <cell r="F39" t="str">
            <v>M</v>
          </cell>
          <cell r="G39">
            <v>109.07</v>
          </cell>
        </row>
        <row r="40">
          <cell r="B40" t="str">
            <v>50039</v>
          </cell>
          <cell r="D40" t="str">
            <v>ANCORAGEM DEFENSA SEMI-MALEÁVEL SIMPLES (FORN. / IMPL.)</v>
          </cell>
          <cell r="F40" t="str">
            <v>M</v>
          </cell>
          <cell r="G40">
            <v>247.01</v>
          </cell>
        </row>
        <row r="41">
          <cell r="B41" t="str">
            <v>50040</v>
          </cell>
          <cell r="D41" t="str">
            <v>DEFENSA SEMI-MALEÁVEL SIMPLES</v>
          </cell>
          <cell r="F41" t="str">
            <v>M</v>
          </cell>
          <cell r="G41">
            <v>125</v>
          </cell>
        </row>
        <row r="42">
          <cell r="B42" t="str">
            <v>50041</v>
          </cell>
          <cell r="D42" t="str">
            <v>CIMENTO PORTLAND CP-32</v>
          </cell>
          <cell r="F42" t="str">
            <v>KG</v>
          </cell>
          <cell r="G42">
            <v>0.26</v>
          </cell>
        </row>
        <row r="43">
          <cell r="B43" t="str">
            <v>50042</v>
          </cell>
          <cell r="D43" t="str">
            <v>BASE DE BRITA GRADUADA</v>
          </cell>
          <cell r="F43" t="str">
            <v>M3</v>
          </cell>
          <cell r="G43">
            <v>34.54</v>
          </cell>
        </row>
        <row r="44">
          <cell r="B44" t="str">
            <v>50043</v>
          </cell>
          <cell r="D44" t="str">
            <v>USINAGEM DE BRITA GRADUADA</v>
          </cell>
          <cell r="F44" t="str">
            <v>M3</v>
          </cell>
          <cell r="G44">
            <v>34.54</v>
          </cell>
        </row>
        <row r="45">
          <cell r="B45" t="str">
            <v>50044</v>
          </cell>
          <cell r="D45" t="str">
            <v>BRITA PRODUZIDA EM CENTRAL DE BRITAGEM 80M3/H</v>
          </cell>
          <cell r="F45" t="str">
            <v>M3</v>
          </cell>
          <cell r="G45">
            <v>22.43</v>
          </cell>
        </row>
        <row r="46">
          <cell r="B46" t="str">
            <v>50045</v>
          </cell>
          <cell r="D46" t="str">
            <v>ROCHA P/ BRITAGEM C/ PERFUR. SOBRE ESTEIRA</v>
          </cell>
          <cell r="F46" t="str">
            <v>M3</v>
          </cell>
          <cell r="G46">
            <v>21.18</v>
          </cell>
        </row>
        <row r="47">
          <cell r="B47" t="str">
            <v>50046</v>
          </cell>
          <cell r="D47" t="str">
            <v>SÉRIE DE BROCAS S-12 D=22MM</v>
          </cell>
          <cell r="F47" t="str">
            <v>UNID.</v>
          </cell>
          <cell r="G47">
            <v>2975</v>
          </cell>
        </row>
        <row r="48">
          <cell r="B48" t="str">
            <v>50047</v>
          </cell>
          <cell r="D48" t="str">
            <v>DINAMITE A 60% (GELATINA ESPECIAL)</v>
          </cell>
          <cell r="F48" t="str">
            <v>KG</v>
          </cell>
          <cell r="G48">
            <v>4.13</v>
          </cell>
        </row>
        <row r="49">
          <cell r="B49" t="str">
            <v>50048</v>
          </cell>
          <cell r="D49" t="str">
            <v>ESPOLETA COMUM N.8</v>
          </cell>
          <cell r="F49" t="str">
            <v>UNID.</v>
          </cell>
          <cell r="G49">
            <v>0.68</v>
          </cell>
        </row>
        <row r="50">
          <cell r="B50" t="str">
            <v>50049</v>
          </cell>
          <cell r="D50" t="str">
            <v>CORDEL DETONANTE NP 10</v>
          </cell>
          <cell r="F50" t="str">
            <v>M</v>
          </cell>
          <cell r="G50">
            <v>0.48</v>
          </cell>
        </row>
        <row r="51">
          <cell r="B51" t="str">
            <v>50050</v>
          </cell>
          <cell r="D51" t="str">
            <v>RETARDADOR DE CORDEL</v>
          </cell>
          <cell r="F51" t="str">
            <v>UNID.</v>
          </cell>
          <cell r="G51">
            <v>5.86</v>
          </cell>
        </row>
        <row r="52">
          <cell r="B52" t="str">
            <v>50051</v>
          </cell>
          <cell r="D52" t="str">
            <v>ESTOPIM</v>
          </cell>
          <cell r="F52" t="str">
            <v>M</v>
          </cell>
          <cell r="G52">
            <v>0.56999999999999995</v>
          </cell>
        </row>
        <row r="53">
          <cell r="B53" t="str">
            <v>50052</v>
          </cell>
          <cell r="D53" t="str">
            <v>HASTE PARA PERFURATRIZ DE ESTEIRA</v>
          </cell>
          <cell r="F53" t="str">
            <v>UNID.</v>
          </cell>
          <cell r="G53">
            <v>541.44000000000005</v>
          </cell>
        </row>
        <row r="54">
          <cell r="B54" t="str">
            <v>50053</v>
          </cell>
          <cell r="D54" t="str">
            <v>LUVA PARA PERFURATRIZ DE ESTEIRA</v>
          </cell>
          <cell r="F54" t="str">
            <v>UNID.</v>
          </cell>
          <cell r="G54">
            <v>139.19999999999999</v>
          </cell>
        </row>
        <row r="55">
          <cell r="B55" t="str">
            <v>50054</v>
          </cell>
          <cell r="D55" t="str">
            <v>PUNHO PARA PERFURATRIZ DE ESTEIRA</v>
          </cell>
          <cell r="F55" t="str">
            <v>UNID.</v>
          </cell>
          <cell r="G55">
            <v>405.12</v>
          </cell>
        </row>
        <row r="56">
          <cell r="B56" t="str">
            <v>50057</v>
          </cell>
          <cell r="D56" t="str">
            <v>ESCAVAÇÃO MECÂNICA DA BASE</v>
          </cell>
          <cell r="F56" t="str">
            <v>M3</v>
          </cell>
          <cell r="G56">
            <v>3.9</v>
          </cell>
        </row>
        <row r="57">
          <cell r="B57" t="str">
            <v>50058</v>
          </cell>
          <cell r="D57" t="str">
            <v>REMOÇÃO DA CAPA ASFÁLTICA (1)</v>
          </cell>
          <cell r="F57" t="str">
            <v>M3</v>
          </cell>
          <cell r="G57">
            <v>112.07</v>
          </cell>
        </row>
        <row r="58">
          <cell r="B58" t="str">
            <v>50059</v>
          </cell>
          <cell r="D58" t="str">
            <v>DEMOLIÇÃO DE DISPOSITIVOS DE CONCRETO SIMPLES</v>
          </cell>
          <cell r="F58" t="str">
            <v>M3</v>
          </cell>
          <cell r="G58">
            <v>70.790000000000006</v>
          </cell>
        </row>
        <row r="59">
          <cell r="B59" t="str">
            <v>50060</v>
          </cell>
          <cell r="D59" t="str">
            <v>AREIA EXTRAÍDA</v>
          </cell>
          <cell r="F59" t="str">
            <v>M3</v>
          </cell>
          <cell r="G59">
            <v>14.21</v>
          </cell>
        </row>
        <row r="60">
          <cell r="B60" t="str">
            <v>50061</v>
          </cell>
          <cell r="D60" t="str">
            <v>ESPALHAMENTO DE MATERIAL</v>
          </cell>
          <cell r="F60" t="str">
            <v>M3</v>
          </cell>
          <cell r="G60">
            <v>1.53</v>
          </cell>
        </row>
        <row r="61">
          <cell r="B61" t="str">
            <v>50062</v>
          </cell>
          <cell r="D61" t="str">
            <v>USINAGEM DE SOLO-CIMENTO</v>
          </cell>
          <cell r="F61" t="str">
            <v>M3</v>
          </cell>
          <cell r="G61">
            <v>42.129999999999995</v>
          </cell>
        </row>
        <row r="62">
          <cell r="B62" t="str">
            <v>50063</v>
          </cell>
          <cell r="D62" t="str">
            <v>BITS</v>
          </cell>
          <cell r="F62" t="str">
            <v>UNID.</v>
          </cell>
          <cell r="G62">
            <v>570</v>
          </cell>
        </row>
        <row r="63">
          <cell r="B63" t="str">
            <v>50064</v>
          </cell>
          <cell r="D63" t="str">
            <v>PORTA DENTE PARA FRESADORA 1000 DC</v>
          </cell>
          <cell r="F63" t="str">
            <v>UNID.</v>
          </cell>
          <cell r="G63">
            <v>35</v>
          </cell>
        </row>
        <row r="64">
          <cell r="B64" t="str">
            <v>50065</v>
          </cell>
          <cell r="D64" t="str">
            <v>AGENTE DE RECICLAGEM ARE-1 / ARE-250</v>
          </cell>
          <cell r="F64" t="str">
            <v>T</v>
          </cell>
          <cell r="G64">
            <v>1900</v>
          </cell>
        </row>
        <row r="65">
          <cell r="B65" t="str">
            <v>50066</v>
          </cell>
          <cell r="D65" t="str">
            <v>ANCORAGEM DEFENSA SEMI-MALEÁVEL SIMPLES</v>
          </cell>
          <cell r="F65" t="str">
            <v>M</v>
          </cell>
          <cell r="G65">
            <v>230</v>
          </cell>
        </row>
      </sheetData>
      <sheetData sheetId="6" refreshError="1">
        <row r="4">
          <cell r="C4" t="str">
            <v>60001</v>
          </cell>
          <cell r="E4" t="str">
            <v xml:space="preserve">AREIA </v>
          </cell>
          <cell r="F4" t="str">
            <v>T.KM</v>
          </cell>
          <cell r="G4">
            <v>0.28000000000000003</v>
          </cell>
          <cell r="H4">
            <v>20</v>
          </cell>
        </row>
        <row r="5">
          <cell r="C5" t="str">
            <v>60002</v>
          </cell>
          <cell r="E5" t="str">
            <v>AREIA ( AREAL - USINA )</v>
          </cell>
          <cell r="F5" t="str">
            <v>T.KM</v>
          </cell>
          <cell r="G5">
            <v>0.28000000000000003</v>
          </cell>
          <cell r="H5">
            <v>20</v>
          </cell>
        </row>
        <row r="6">
          <cell r="C6" t="str">
            <v>60003</v>
          </cell>
          <cell r="E6" t="str">
            <v xml:space="preserve">BRITA </v>
          </cell>
          <cell r="F6" t="str">
            <v>T.KM</v>
          </cell>
          <cell r="G6">
            <v>0.28000000000000003</v>
          </cell>
          <cell r="H6">
            <v>20</v>
          </cell>
        </row>
        <row r="7">
          <cell r="C7" t="str">
            <v>60004</v>
          </cell>
          <cell r="E7" t="str">
            <v>BRITA ( PED - USINA )</v>
          </cell>
          <cell r="F7" t="str">
            <v>T.KM</v>
          </cell>
          <cell r="G7">
            <v>0.28000000000000003</v>
          </cell>
          <cell r="H7">
            <v>5</v>
          </cell>
        </row>
        <row r="8">
          <cell r="C8" t="str">
            <v>60005</v>
          </cell>
          <cell r="E8" t="str">
            <v>BRITA COMERCIAL</v>
          </cell>
          <cell r="F8" t="str">
            <v>T.KM</v>
          </cell>
          <cell r="G8">
            <v>0.28000000000000003</v>
          </cell>
          <cell r="H8">
            <v>20</v>
          </cell>
        </row>
        <row r="9">
          <cell r="C9" t="str">
            <v>60006</v>
          </cell>
          <cell r="E9" t="str">
            <v>BRITA DE USINA</v>
          </cell>
          <cell r="F9" t="str">
            <v>T.KM</v>
          </cell>
          <cell r="G9">
            <v>0.28000000000000003</v>
          </cell>
          <cell r="H9">
            <v>25</v>
          </cell>
        </row>
        <row r="10">
          <cell r="C10" t="str">
            <v>60007</v>
          </cell>
          <cell r="E10" t="str">
            <v xml:space="preserve">CBUQ </v>
          </cell>
          <cell r="F10" t="str">
            <v>T.KM</v>
          </cell>
          <cell r="G10">
            <v>0.37</v>
          </cell>
          <cell r="H10">
            <v>25</v>
          </cell>
        </row>
        <row r="11">
          <cell r="C11" t="str">
            <v>60008</v>
          </cell>
          <cell r="E11" t="str">
            <v>CIMENTO PORTLAND CP-32</v>
          </cell>
          <cell r="F11" t="str">
            <v>T.KM</v>
          </cell>
          <cell r="G11">
            <v>0.2</v>
          </cell>
          <cell r="H11">
            <v>50</v>
          </cell>
        </row>
        <row r="12">
          <cell r="C12" t="str">
            <v>60009</v>
          </cell>
          <cell r="E12" t="str">
            <v>MATERIAL DE JAZIDA</v>
          </cell>
          <cell r="F12" t="str">
            <v>T.KM</v>
          </cell>
          <cell r="G12">
            <v>0.37</v>
          </cell>
          <cell r="H12">
            <v>10</v>
          </cell>
        </row>
        <row r="13">
          <cell r="C13" t="str">
            <v>60010</v>
          </cell>
          <cell r="E13" t="str">
            <v>FILLER</v>
          </cell>
          <cell r="F13" t="str">
            <v>T.KM</v>
          </cell>
          <cell r="G13">
            <v>0.2</v>
          </cell>
          <cell r="H13">
            <v>50</v>
          </cell>
        </row>
        <row r="14">
          <cell r="C14" t="str">
            <v>60011</v>
          </cell>
          <cell r="E14" t="str">
            <v>MATERIAL DE BASE</v>
          </cell>
          <cell r="F14" t="str">
            <v>T.KM</v>
          </cell>
          <cell r="G14">
            <v>0.28000000000000003</v>
          </cell>
          <cell r="H14">
            <v>5</v>
          </cell>
        </row>
        <row r="15">
          <cell r="C15" t="str">
            <v>60012</v>
          </cell>
          <cell r="E15" t="str">
            <v>MATERIAL DE JAZIDA</v>
          </cell>
          <cell r="F15" t="str">
            <v>T.KM</v>
          </cell>
          <cell r="G15">
            <v>0.28000000000000003</v>
          </cell>
          <cell r="H15">
            <v>10</v>
          </cell>
        </row>
        <row r="16">
          <cell r="C16" t="str">
            <v>60013</v>
          </cell>
          <cell r="E16" t="str">
            <v>MATERIAL RETIRADO DA PISTA</v>
          </cell>
          <cell r="F16" t="str">
            <v>T.KM</v>
          </cell>
          <cell r="G16">
            <v>0.28000000000000003</v>
          </cell>
          <cell r="H16">
            <v>5</v>
          </cell>
        </row>
        <row r="17">
          <cell r="C17" t="str">
            <v>60014</v>
          </cell>
          <cell r="E17" t="str">
            <v>MISTURA BETUMINOSA</v>
          </cell>
          <cell r="F17" t="str">
            <v>T.KM</v>
          </cell>
          <cell r="G17">
            <v>0.37</v>
          </cell>
          <cell r="H17">
            <v>50</v>
          </cell>
        </row>
        <row r="18">
          <cell r="C18" t="str">
            <v>60015</v>
          </cell>
          <cell r="E18" t="str">
            <v>PEDRISCO</v>
          </cell>
          <cell r="F18" t="str">
            <v>T.KM</v>
          </cell>
          <cell r="G18">
            <v>0.28000000000000003</v>
          </cell>
          <cell r="H18">
            <v>20</v>
          </cell>
        </row>
        <row r="19">
          <cell r="C19" t="str">
            <v>60016</v>
          </cell>
          <cell r="E19" t="str">
            <v>CAP - 20</v>
          </cell>
          <cell r="F19" t="str">
            <v>T.KM</v>
          </cell>
          <cell r="G19">
            <v>0.21</v>
          </cell>
        </row>
        <row r="20">
          <cell r="C20" t="str">
            <v>60017</v>
          </cell>
          <cell r="E20" t="str">
            <v>TRANSP. COMERCIAL DE AREIA</v>
          </cell>
          <cell r="F20" t="str">
            <v>T.KM</v>
          </cell>
          <cell r="G20">
            <v>0.28000000000000003</v>
          </cell>
          <cell r="H20">
            <v>20</v>
          </cell>
        </row>
        <row r="21">
          <cell r="C21" t="str">
            <v>60018</v>
          </cell>
          <cell r="E21" t="str">
            <v xml:space="preserve">TRANSP. COMERCIAL DE BRITA </v>
          </cell>
          <cell r="F21" t="str">
            <v>T.KM</v>
          </cell>
          <cell r="G21">
            <v>0.28000000000000003</v>
          </cell>
          <cell r="H21">
            <v>20</v>
          </cell>
        </row>
        <row r="22">
          <cell r="C22" t="str">
            <v>60019</v>
          </cell>
          <cell r="E22" t="str">
            <v>LOCAL C/ CAM. BASC. ROD. PAV.</v>
          </cell>
          <cell r="F22" t="str">
            <v>T.KM</v>
          </cell>
          <cell r="G22">
            <v>0.37</v>
          </cell>
          <cell r="H22">
            <v>15</v>
          </cell>
        </row>
        <row r="23">
          <cell r="C23" t="str">
            <v>60020</v>
          </cell>
          <cell r="E23" t="str">
            <v>LOCAL C/ CAM. BASC. ROD.NAO PAV.</v>
          </cell>
          <cell r="F23" t="str">
            <v>T.KM</v>
          </cell>
          <cell r="G23">
            <v>0.47</v>
          </cell>
          <cell r="H23">
            <v>5</v>
          </cell>
        </row>
        <row r="24">
          <cell r="C24" t="str">
            <v>60021</v>
          </cell>
          <cell r="E24" t="str">
            <v>USIN. DE SOLO-BRITA / SOLO-CIMENTO</v>
          </cell>
          <cell r="F24" t="str">
            <v>T.KM</v>
          </cell>
          <cell r="G24">
            <v>0.3</v>
          </cell>
          <cell r="H24">
            <v>25</v>
          </cell>
        </row>
        <row r="25">
          <cell r="C25" t="str">
            <v>60022</v>
          </cell>
          <cell r="E25" t="str">
            <v>MATERIAL DEMOLIDO</v>
          </cell>
          <cell r="F25" t="str">
            <v>T/M</v>
          </cell>
          <cell r="G25">
            <v>0.4</v>
          </cell>
          <cell r="H25">
            <v>15</v>
          </cell>
        </row>
        <row r="26">
          <cell r="C26" t="str">
            <v>60023</v>
          </cell>
          <cell r="E26" t="str">
            <v>USINAGEM DE BRITA GRAD. (USINA - PISTA)</v>
          </cell>
          <cell r="F26" t="str">
            <v>T.KM</v>
          </cell>
          <cell r="G26">
            <v>0.3</v>
          </cell>
          <cell r="H26">
            <v>30</v>
          </cell>
        </row>
        <row r="27">
          <cell r="C27" t="str">
            <v>60024</v>
          </cell>
          <cell r="E27" t="str">
            <v>MATERIAL ESCAVADO</v>
          </cell>
          <cell r="F27" t="str">
            <v>T/KM</v>
          </cell>
          <cell r="G27">
            <v>0.28000000000000003</v>
          </cell>
          <cell r="H27">
            <v>10</v>
          </cell>
        </row>
        <row r="28">
          <cell r="C28" t="str">
            <v>60025</v>
          </cell>
          <cell r="E28" t="str">
            <v>TRANSP. DE MAT. FRESAGEM</v>
          </cell>
          <cell r="F28" t="str">
            <v>T/KM</v>
          </cell>
          <cell r="G28">
            <v>0.28000000000000003</v>
          </cell>
          <cell r="H28">
            <v>12</v>
          </cell>
        </row>
      </sheetData>
      <sheetData sheetId="7" refreshError="1">
        <row r="4">
          <cell r="B4" t="str">
            <v>70001</v>
          </cell>
          <cell r="D4" t="str">
            <v>AQUISIÇÃO CAP -20</v>
          </cell>
          <cell r="E4" t="str">
            <v>T</v>
          </cell>
          <cell r="F4">
            <v>1104.96</v>
          </cell>
        </row>
        <row r="5">
          <cell r="B5" t="str">
            <v>70002</v>
          </cell>
          <cell r="D5" t="str">
            <v>AQUISIÇÃO CAP -20 C/ ASFALTO-BORRACHA</v>
          </cell>
          <cell r="E5" t="str">
            <v>T</v>
          </cell>
          <cell r="F5">
            <v>1335.1679999999999</v>
          </cell>
        </row>
        <row r="6">
          <cell r="B6" t="str">
            <v>70003</v>
          </cell>
          <cell r="D6" t="str">
            <v>AQUISIÇÃO CM-30</v>
          </cell>
          <cell r="E6" t="str">
            <v>T</v>
          </cell>
          <cell r="F6">
            <v>1730.1407999999999</v>
          </cell>
        </row>
        <row r="7">
          <cell r="B7" t="str">
            <v>70004</v>
          </cell>
          <cell r="D7" t="str">
            <v>AQUISIÇÃO EMULSÃO C/3,4% DE POLÍMEROS</v>
          </cell>
          <cell r="E7" t="str">
            <v>T</v>
          </cell>
          <cell r="F7">
            <v>1700.0927999999999</v>
          </cell>
        </row>
        <row r="8">
          <cell r="B8" t="str">
            <v>70005</v>
          </cell>
          <cell r="D8" t="str">
            <v>AQUISIÇÃO EMULSÃO RR-1C</v>
          </cell>
          <cell r="E8" t="str">
            <v>T</v>
          </cell>
          <cell r="F8">
            <v>805.81439999999998</v>
          </cell>
        </row>
        <row r="9">
          <cell r="B9" t="str">
            <v>70006</v>
          </cell>
          <cell r="D9" t="str">
            <v>AQUISIÇÃO EMULSÃO RR-2C</v>
          </cell>
          <cell r="E9" t="str">
            <v>T</v>
          </cell>
          <cell r="F9">
            <v>858.05759999999987</v>
          </cell>
        </row>
        <row r="10">
          <cell r="B10" t="str">
            <v>70007</v>
          </cell>
          <cell r="D10" t="str">
            <v>TRANSPORTE CAP - 20</v>
          </cell>
          <cell r="E10" t="str">
            <v>T</v>
          </cell>
          <cell r="F10">
            <v>65.865600000000001</v>
          </cell>
        </row>
        <row r="11">
          <cell r="B11" t="str">
            <v>70008</v>
          </cell>
          <cell r="D11" t="str">
            <v>TRANSPORTE CM-30</v>
          </cell>
          <cell r="E11" t="str">
            <v>T</v>
          </cell>
          <cell r="F11">
            <v>65.865600000000001</v>
          </cell>
        </row>
        <row r="12">
          <cell r="B12" t="str">
            <v>70009</v>
          </cell>
          <cell r="D12" t="str">
            <v>TRANSPORTE EMULSÃO C/3,4% DE POLÍMEROS</v>
          </cell>
          <cell r="E12" t="str">
            <v>T</v>
          </cell>
          <cell r="F12">
            <v>65.865600000000001</v>
          </cell>
        </row>
        <row r="13">
          <cell r="B13" t="str">
            <v>70010</v>
          </cell>
          <cell r="D13" t="str">
            <v>TRANSPORTE EMULSÃO RR-1C</v>
          </cell>
          <cell r="E13" t="str">
            <v>T</v>
          </cell>
          <cell r="F13">
            <v>65.865600000000001</v>
          </cell>
        </row>
        <row r="14">
          <cell r="B14" t="str">
            <v>70011</v>
          </cell>
          <cell r="D14" t="str">
            <v>TRANSPORTE EMULSÃO RR-2C</v>
          </cell>
          <cell r="E14" t="str">
            <v>T</v>
          </cell>
          <cell r="F14">
            <v>65.865600000000001</v>
          </cell>
        </row>
        <row r="15">
          <cell r="B15" t="str">
            <v>70012</v>
          </cell>
          <cell r="D15" t="str">
            <v>TRANSPORTE CAP -20 C/ ASFALTO-BORRACHA</v>
          </cell>
          <cell r="E15" t="str">
            <v>T</v>
          </cell>
          <cell r="F15">
            <v>65.865600000000001</v>
          </cell>
        </row>
        <row r="16">
          <cell r="B16" t="str">
            <v>70013</v>
          </cell>
          <cell r="D16" t="str">
            <v>AGENTE DE RECICLAGEM ARE-1 / ARE-250</v>
          </cell>
          <cell r="E16" t="str">
            <v>T</v>
          </cell>
          <cell r="F16">
            <v>1860</v>
          </cell>
        </row>
        <row r="17">
          <cell r="B17" t="str">
            <v>70014</v>
          </cell>
          <cell r="D17" t="str">
            <v>TRANSPORTE AGENTE DE RECICLAGEM ARE-1 / ARE-250</v>
          </cell>
          <cell r="E17" t="str">
            <v>T</v>
          </cell>
          <cell r="F17">
            <v>65.865600000000001</v>
          </cell>
        </row>
        <row r="18">
          <cell r="B18" t="str">
            <v>70015</v>
          </cell>
          <cell r="D18" t="str">
            <v>AQUISIÇÃO CAP-20 C/ POLÍMEROS</v>
          </cell>
          <cell r="E18" t="str">
            <v>T</v>
          </cell>
          <cell r="F18">
            <v>1739.42</v>
          </cell>
        </row>
        <row r="19">
          <cell r="B19" t="str">
            <v>70016</v>
          </cell>
          <cell r="D19" t="str">
            <v>TRANSPORTE CAP-20 C/ POLÍMERO</v>
          </cell>
          <cell r="E19" t="str">
            <v>T</v>
          </cell>
          <cell r="F19">
            <v>65.865600000000001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960887"/>
    </sheetNames>
    <definedNames>
      <definedName name="PassaExtenso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s PGQ"/>
      <sheetName val="Equipamentos"/>
      <sheetName val="Teor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U81"/>
  <sheetViews>
    <sheetView zoomScaleNormal="100" workbookViewId="0">
      <selection activeCell="A2" sqref="A2:A3"/>
    </sheetView>
  </sheetViews>
  <sheetFormatPr defaultRowHeight="15" x14ac:dyDescent="0.25"/>
  <cols>
    <col min="1" max="1" width="12.140625" style="33" customWidth="1"/>
    <col min="2" max="2" width="11.28515625" style="1" customWidth="1"/>
    <col min="3" max="3" width="20.140625" style="1" hidden="1" customWidth="1"/>
    <col min="4" max="6" width="11.28515625" style="1" customWidth="1"/>
    <col min="7" max="7" width="13.85546875" style="1" customWidth="1"/>
    <col min="8" max="12" width="9.140625" style="1" customWidth="1"/>
    <col min="13" max="13" width="10.5703125" style="1" customWidth="1"/>
    <col min="14" max="14" width="13.140625" style="1" bestFit="1" customWidth="1"/>
    <col min="15" max="16" width="12.7109375" style="1" customWidth="1"/>
    <col min="17" max="21" width="19.28515625" style="1" customWidth="1"/>
    <col min="22" max="16384" width="9.140625" style="34"/>
  </cols>
  <sheetData>
    <row r="1" spans="1:21" ht="15.75" thickBot="1" x14ac:dyDescent="0.3">
      <c r="G1" s="2"/>
      <c r="H1" s="2"/>
      <c r="I1" s="2"/>
      <c r="J1" s="2"/>
      <c r="K1" s="2"/>
      <c r="L1" s="2"/>
      <c r="M1" s="2"/>
      <c r="N1" s="89"/>
      <c r="O1" s="88"/>
      <c r="P1" s="2"/>
      <c r="Q1" s="2"/>
      <c r="R1" s="2"/>
      <c r="S1" s="2"/>
      <c r="T1" s="2"/>
      <c r="U1" s="2"/>
    </row>
    <row r="2" spans="1:21" ht="24.75" customHeight="1" x14ac:dyDescent="0.25">
      <c r="A2" s="174" t="s">
        <v>67</v>
      </c>
      <c r="B2" s="176" t="s">
        <v>0</v>
      </c>
      <c r="C2" s="176" t="s">
        <v>1</v>
      </c>
      <c r="D2" s="176" t="s">
        <v>2</v>
      </c>
      <c r="E2" s="176" t="s">
        <v>3</v>
      </c>
      <c r="F2" s="176" t="s">
        <v>56</v>
      </c>
      <c r="G2" s="86" t="s">
        <v>11</v>
      </c>
      <c r="H2" s="43" t="s">
        <v>4</v>
      </c>
      <c r="I2" s="44"/>
      <c r="J2" s="44"/>
      <c r="K2" s="44"/>
      <c r="L2" s="44"/>
      <c r="M2" s="176" t="s">
        <v>13</v>
      </c>
      <c r="N2" s="176"/>
      <c r="O2" s="176" t="s">
        <v>53</v>
      </c>
      <c r="P2" s="176"/>
      <c r="Q2" s="172" t="s">
        <v>54</v>
      </c>
      <c r="R2" s="172"/>
      <c r="S2" s="172"/>
      <c r="T2" s="172"/>
      <c r="U2" s="173"/>
    </row>
    <row r="3" spans="1:21" ht="36" x14ac:dyDescent="0.25">
      <c r="A3" s="175"/>
      <c r="B3" s="177"/>
      <c r="C3" s="177"/>
      <c r="D3" s="177"/>
      <c r="E3" s="177"/>
      <c r="F3" s="177"/>
      <c r="G3" s="32" t="s">
        <v>12</v>
      </c>
      <c r="H3" s="32" t="s">
        <v>5</v>
      </c>
      <c r="I3" s="32" t="s">
        <v>6</v>
      </c>
      <c r="J3" s="32" t="s">
        <v>7</v>
      </c>
      <c r="K3" s="32" t="s">
        <v>8</v>
      </c>
      <c r="L3" s="85" t="s">
        <v>68</v>
      </c>
      <c r="M3" s="32" t="s">
        <v>10</v>
      </c>
      <c r="N3" s="32" t="s">
        <v>9</v>
      </c>
      <c r="O3" s="87" t="s">
        <v>70</v>
      </c>
      <c r="P3" s="32" t="s">
        <v>50</v>
      </c>
      <c r="Q3" s="32" t="s">
        <v>57</v>
      </c>
      <c r="R3" s="32" t="s">
        <v>47</v>
      </c>
      <c r="S3" s="32" t="s">
        <v>55</v>
      </c>
      <c r="T3" s="32" t="s">
        <v>46</v>
      </c>
      <c r="U3" s="45" t="s">
        <v>48</v>
      </c>
    </row>
    <row r="4" spans="1:21" x14ac:dyDescent="0.25">
      <c r="A4" s="46" t="s">
        <v>124</v>
      </c>
      <c r="B4" s="90" t="s">
        <v>183</v>
      </c>
      <c r="C4" s="35" t="s">
        <v>60</v>
      </c>
      <c r="D4" s="36">
        <v>9.9999999999999995E-7</v>
      </c>
      <c r="E4" s="36">
        <v>14</v>
      </c>
      <c r="F4" s="36">
        <v>13.999999000000001</v>
      </c>
      <c r="G4" s="92" t="s">
        <v>69</v>
      </c>
      <c r="H4" s="37">
        <v>30.956714285714273</v>
      </c>
      <c r="I4" s="37">
        <v>2.3812857142857133</v>
      </c>
      <c r="J4" s="37">
        <v>30.956714285714273</v>
      </c>
      <c r="K4" s="37">
        <v>2.2344890109890114</v>
      </c>
      <c r="L4" s="37">
        <v>2.6</v>
      </c>
      <c r="M4" s="37">
        <v>100.14306151645206</v>
      </c>
      <c r="N4" s="41">
        <v>0</v>
      </c>
      <c r="O4" s="41">
        <v>7</v>
      </c>
      <c r="P4" s="41">
        <v>0</v>
      </c>
      <c r="Q4" s="41">
        <v>57148.422099598058</v>
      </c>
      <c r="R4" s="41">
        <v>12.744056134614073</v>
      </c>
      <c r="S4" s="41">
        <v>0</v>
      </c>
      <c r="T4" s="41">
        <v>100.14306151645206</v>
      </c>
      <c r="U4" s="47">
        <v>15400.000000000002</v>
      </c>
    </row>
    <row r="5" spans="1:21" s="164" customFormat="1" x14ac:dyDescent="0.25">
      <c r="A5" s="48" t="s">
        <v>125</v>
      </c>
      <c r="B5" s="91" t="s">
        <v>183</v>
      </c>
      <c r="C5" s="38" t="s">
        <v>61</v>
      </c>
      <c r="D5" s="39">
        <v>14</v>
      </c>
      <c r="E5" s="39">
        <v>31</v>
      </c>
      <c r="F5" s="39">
        <v>17</v>
      </c>
      <c r="G5" s="93" t="s">
        <v>69</v>
      </c>
      <c r="H5" s="40">
        <v>31.325411764705876</v>
      </c>
      <c r="I5" s="40">
        <v>2.4096470588235288</v>
      </c>
      <c r="J5" s="40">
        <v>31.325411764705876</v>
      </c>
      <c r="K5" s="40">
        <v>2.3337149321266963</v>
      </c>
      <c r="L5" s="40">
        <v>1.8000000000000003</v>
      </c>
      <c r="M5" s="40">
        <v>384</v>
      </c>
      <c r="N5" s="42">
        <v>0</v>
      </c>
      <c r="O5" s="42">
        <v>7</v>
      </c>
      <c r="P5" s="42">
        <v>0</v>
      </c>
      <c r="Q5" s="42">
        <v>62167.999999999993</v>
      </c>
      <c r="R5" s="42">
        <v>12.69047619047619</v>
      </c>
      <c r="S5" s="42">
        <v>0</v>
      </c>
      <c r="T5" s="42">
        <v>384</v>
      </c>
      <c r="U5" s="49">
        <v>15400.000000000002</v>
      </c>
    </row>
    <row r="6" spans="1:21" x14ac:dyDescent="0.25">
      <c r="A6" s="46" t="s">
        <v>125</v>
      </c>
      <c r="B6" s="90" t="s">
        <v>183</v>
      </c>
      <c r="C6" s="35" t="s">
        <v>62</v>
      </c>
      <c r="D6" s="36">
        <v>31</v>
      </c>
      <c r="E6" s="36">
        <v>48</v>
      </c>
      <c r="F6" s="36">
        <v>17</v>
      </c>
      <c r="G6" s="92" t="s">
        <v>69</v>
      </c>
      <c r="H6" s="37">
        <v>32.136764705882356</v>
      </c>
      <c r="I6" s="37">
        <v>2.4720588235294123</v>
      </c>
      <c r="J6" s="37">
        <v>32.136764705882356</v>
      </c>
      <c r="K6" s="37">
        <v>2.4413936651583712</v>
      </c>
      <c r="L6" s="37">
        <v>0.8</v>
      </c>
      <c r="M6" s="37">
        <v>123.42857142857143</v>
      </c>
      <c r="N6" s="41">
        <v>0</v>
      </c>
      <c r="O6" s="41">
        <v>1</v>
      </c>
      <c r="P6" s="41">
        <v>0</v>
      </c>
      <c r="Q6" s="41">
        <v>48096.57142857142</v>
      </c>
      <c r="R6" s="41">
        <v>14.452380952380953</v>
      </c>
      <c r="S6" s="41">
        <v>0</v>
      </c>
      <c r="T6" s="41">
        <v>123.42857142857143</v>
      </c>
      <c r="U6" s="47">
        <v>2200</v>
      </c>
    </row>
    <row r="7" spans="1:21" s="164" customFormat="1" x14ac:dyDescent="0.25">
      <c r="A7" s="48" t="s">
        <v>126</v>
      </c>
      <c r="B7" s="91" t="s">
        <v>183</v>
      </c>
      <c r="C7" s="38" t="s">
        <v>63</v>
      </c>
      <c r="D7" s="39">
        <v>48</v>
      </c>
      <c r="E7" s="39">
        <v>62</v>
      </c>
      <c r="F7" s="39">
        <v>14</v>
      </c>
      <c r="G7" s="93" t="s">
        <v>69</v>
      </c>
      <c r="H7" s="40">
        <v>31.268714285714285</v>
      </c>
      <c r="I7" s="40">
        <v>2.4052857142857142</v>
      </c>
      <c r="J7" s="40">
        <v>31.268714285714285</v>
      </c>
      <c r="K7" s="40">
        <v>2.3523516483516484</v>
      </c>
      <c r="L7" s="40">
        <v>0.60000000000000009</v>
      </c>
      <c r="M7" s="40">
        <v>20.571428571428569</v>
      </c>
      <c r="N7" s="42">
        <v>0</v>
      </c>
      <c r="O7" s="42">
        <v>0</v>
      </c>
      <c r="P7" s="42">
        <v>0</v>
      </c>
      <c r="Q7" s="42">
        <v>41522.571428571428</v>
      </c>
      <c r="R7" s="42">
        <v>5.9761904761904763</v>
      </c>
      <c r="S7" s="42">
        <v>0</v>
      </c>
      <c r="T7" s="42">
        <v>20.571428571428569</v>
      </c>
      <c r="U7" s="49">
        <v>0</v>
      </c>
    </row>
    <row r="8" spans="1:21" x14ac:dyDescent="0.25">
      <c r="A8" s="46" t="s">
        <v>126</v>
      </c>
      <c r="B8" s="90" t="s">
        <v>183</v>
      </c>
      <c r="C8" s="35" t="s">
        <v>64</v>
      </c>
      <c r="D8" s="36">
        <v>62</v>
      </c>
      <c r="E8" s="36">
        <v>77</v>
      </c>
      <c r="F8" s="36">
        <v>15</v>
      </c>
      <c r="G8" s="92" t="s">
        <v>69</v>
      </c>
      <c r="H8" s="37">
        <v>29.69026666666667</v>
      </c>
      <c r="I8" s="37">
        <v>2.2838666666666669</v>
      </c>
      <c r="J8" s="37">
        <v>29.69026666666667</v>
      </c>
      <c r="K8" s="37">
        <v>2.2645487179487183</v>
      </c>
      <c r="L8" s="37">
        <v>0.8</v>
      </c>
      <c r="M8" s="37">
        <v>164</v>
      </c>
      <c r="N8" s="41">
        <v>0</v>
      </c>
      <c r="O8" s="41">
        <v>7</v>
      </c>
      <c r="P8" s="41">
        <v>0</v>
      </c>
      <c r="Q8" s="41">
        <v>43239.428571428551</v>
      </c>
      <c r="R8" s="41">
        <v>5.0952380952380949</v>
      </c>
      <c r="S8" s="41">
        <v>0</v>
      </c>
      <c r="T8" s="41">
        <v>164</v>
      </c>
      <c r="U8" s="47">
        <v>15400.000000000002</v>
      </c>
    </row>
    <row r="9" spans="1:21" s="164" customFormat="1" x14ac:dyDescent="0.25">
      <c r="A9" s="48" t="s">
        <v>127</v>
      </c>
      <c r="B9" s="91" t="s">
        <v>183</v>
      </c>
      <c r="C9" s="38" t="s">
        <v>65</v>
      </c>
      <c r="D9" s="39">
        <v>77</v>
      </c>
      <c r="E9" s="39">
        <v>86</v>
      </c>
      <c r="F9" s="39">
        <v>9</v>
      </c>
      <c r="G9" s="93" t="s">
        <v>69</v>
      </c>
      <c r="H9" s="40">
        <v>25.474222222222217</v>
      </c>
      <c r="I9" s="40">
        <v>1.9595555555555553</v>
      </c>
      <c r="J9" s="40">
        <v>25.474222222222217</v>
      </c>
      <c r="K9" s="40">
        <v>1.9595555555555553</v>
      </c>
      <c r="L9" s="40">
        <v>0</v>
      </c>
      <c r="M9" s="40">
        <v>61.714285714285715</v>
      </c>
      <c r="N9" s="42">
        <v>0</v>
      </c>
      <c r="O9" s="42">
        <v>4</v>
      </c>
      <c r="P9" s="42">
        <v>0</v>
      </c>
      <c r="Q9" s="42">
        <v>21088.952380952378</v>
      </c>
      <c r="R9" s="42">
        <v>1.6904761904761905</v>
      </c>
      <c r="S9" s="42">
        <v>0</v>
      </c>
      <c r="T9" s="42">
        <v>61.714285714285715</v>
      </c>
      <c r="U9" s="49">
        <v>8800</v>
      </c>
    </row>
    <row r="10" spans="1:21" x14ac:dyDescent="0.25">
      <c r="A10" s="46" t="s">
        <v>128</v>
      </c>
      <c r="B10" s="90" t="s">
        <v>183</v>
      </c>
      <c r="C10" s="35" t="s">
        <v>66</v>
      </c>
      <c r="D10" s="36">
        <v>86</v>
      </c>
      <c r="E10" s="36">
        <v>102</v>
      </c>
      <c r="F10" s="36">
        <v>16</v>
      </c>
      <c r="G10" s="92" t="s">
        <v>69</v>
      </c>
      <c r="H10" s="37">
        <v>30.861187499999993</v>
      </c>
      <c r="I10" s="37">
        <v>2.3739374999999994</v>
      </c>
      <c r="J10" s="37">
        <v>30.861187499999993</v>
      </c>
      <c r="K10" s="37">
        <v>2.3299471153846145</v>
      </c>
      <c r="L10" s="37">
        <v>0.60000000000000009</v>
      </c>
      <c r="M10" s="37">
        <v>100.57142857142856</v>
      </c>
      <c r="N10" s="41">
        <v>0</v>
      </c>
      <c r="O10" s="41">
        <v>2</v>
      </c>
      <c r="P10" s="41">
        <v>0</v>
      </c>
      <c r="Q10" s="41">
        <v>42560.476190476176</v>
      </c>
      <c r="R10" s="41">
        <v>13.642857142857142</v>
      </c>
      <c r="S10" s="41">
        <v>0</v>
      </c>
      <c r="T10" s="41">
        <v>100.57142857142856</v>
      </c>
      <c r="U10" s="47">
        <v>4400</v>
      </c>
    </row>
    <row r="11" spans="1:21" s="164" customFormat="1" x14ac:dyDescent="0.25">
      <c r="A11" s="48" t="s">
        <v>129</v>
      </c>
      <c r="B11" s="91" t="s">
        <v>183</v>
      </c>
      <c r="C11" s="38"/>
      <c r="D11" s="39">
        <v>102</v>
      </c>
      <c r="E11" s="39">
        <v>119.9</v>
      </c>
      <c r="F11" s="39">
        <v>17.900000000000006</v>
      </c>
      <c r="G11" s="93" t="s">
        <v>69</v>
      </c>
      <c r="H11" s="40">
        <v>36.414606741573039</v>
      </c>
      <c r="I11" s="40">
        <v>2.8011235955056182</v>
      </c>
      <c r="J11" s="40">
        <v>36.414606741573039</v>
      </c>
      <c r="K11" s="40">
        <v>2.6592134831460674</v>
      </c>
      <c r="L11" s="40">
        <v>3.2</v>
      </c>
      <c r="M11" s="40">
        <v>636.00000000000023</v>
      </c>
      <c r="N11" s="42">
        <v>0</v>
      </c>
      <c r="O11" s="42">
        <v>6</v>
      </c>
      <c r="P11" s="42">
        <v>0</v>
      </c>
      <c r="Q11" s="42">
        <v>51877.714285714297</v>
      </c>
      <c r="R11" s="42">
        <v>3.4285714285714297</v>
      </c>
      <c r="S11" s="42">
        <v>0</v>
      </c>
      <c r="T11" s="42">
        <v>636.00000000000023</v>
      </c>
      <c r="U11" s="49">
        <v>13200.000000000002</v>
      </c>
    </row>
    <row r="12" spans="1:21" x14ac:dyDescent="0.25">
      <c r="A12" s="46" t="s">
        <v>130</v>
      </c>
      <c r="B12" s="90" t="s">
        <v>183</v>
      </c>
      <c r="C12" s="35"/>
      <c r="D12" s="36">
        <v>119.9</v>
      </c>
      <c r="E12" s="36">
        <v>122.2</v>
      </c>
      <c r="F12" s="36">
        <v>2.2999999999999972</v>
      </c>
      <c r="G12" s="92" t="s">
        <v>69</v>
      </c>
      <c r="H12" s="37">
        <v>47.401249999999997</v>
      </c>
      <c r="I12" s="37">
        <v>3.6462499999999998</v>
      </c>
      <c r="J12" s="37">
        <v>47.401249999999997</v>
      </c>
      <c r="K12" s="37">
        <v>2.6957692307692316</v>
      </c>
      <c r="L12" s="37">
        <v>2.2000000000000002</v>
      </c>
      <c r="M12" s="37">
        <v>82.285714285714192</v>
      </c>
      <c r="N12" s="41">
        <v>0</v>
      </c>
      <c r="O12" s="41">
        <v>0</v>
      </c>
      <c r="P12" s="41">
        <v>0</v>
      </c>
      <c r="Q12" s="41">
        <v>12571.88571428571</v>
      </c>
      <c r="R12" s="41">
        <v>8.4523809523809419</v>
      </c>
      <c r="S12" s="41">
        <v>0</v>
      </c>
      <c r="T12" s="41">
        <v>82.285714285714192</v>
      </c>
      <c r="U12" s="47">
        <v>0</v>
      </c>
    </row>
    <row r="13" spans="1:21" s="164" customFormat="1" x14ac:dyDescent="0.25">
      <c r="A13" s="48" t="s">
        <v>131</v>
      </c>
      <c r="B13" s="91" t="s">
        <v>183</v>
      </c>
      <c r="C13" s="38"/>
      <c r="D13" s="39">
        <v>122.2</v>
      </c>
      <c r="E13" s="39">
        <v>125.2</v>
      </c>
      <c r="F13" s="39">
        <v>3</v>
      </c>
      <c r="G13" s="93" t="s">
        <v>69</v>
      </c>
      <c r="H13" s="40">
        <v>32.131666666666668</v>
      </c>
      <c r="I13" s="40">
        <v>2.4716666666666667</v>
      </c>
      <c r="J13" s="40">
        <v>32.131666666666668</v>
      </c>
      <c r="K13" s="40">
        <v>2.3311538461538461</v>
      </c>
      <c r="L13" s="40">
        <v>1.8</v>
      </c>
      <c r="M13" s="40">
        <v>0</v>
      </c>
      <c r="N13" s="42">
        <v>0</v>
      </c>
      <c r="O13" s="42">
        <v>0</v>
      </c>
      <c r="P13" s="42">
        <v>0</v>
      </c>
      <c r="Q13" s="42">
        <v>11845.714285714284</v>
      </c>
      <c r="R13" s="42">
        <v>5.9523809523809517</v>
      </c>
      <c r="S13" s="42">
        <v>0</v>
      </c>
      <c r="T13" s="42">
        <v>0</v>
      </c>
      <c r="U13" s="49">
        <v>0</v>
      </c>
    </row>
    <row r="14" spans="1:21" x14ac:dyDescent="0.25">
      <c r="A14" s="46" t="s">
        <v>132</v>
      </c>
      <c r="B14" s="90" t="s">
        <v>183</v>
      </c>
      <c r="C14" s="35"/>
      <c r="D14" s="36">
        <v>125.2</v>
      </c>
      <c r="E14" s="36">
        <v>128.69999999999999</v>
      </c>
      <c r="F14" s="36">
        <v>3.4999999999999858</v>
      </c>
      <c r="G14" s="92" t="s">
        <v>69</v>
      </c>
      <c r="H14" s="37">
        <v>49.49176470588236</v>
      </c>
      <c r="I14" s="37">
        <v>3.8070588235294123</v>
      </c>
      <c r="J14" s="37">
        <v>49.49176470588236</v>
      </c>
      <c r="K14" s="37">
        <v>2.6016968325791856</v>
      </c>
      <c r="L14" s="37">
        <v>3.2</v>
      </c>
      <c r="M14" s="37">
        <v>80.571428571428243</v>
      </c>
      <c r="N14" s="41">
        <v>0</v>
      </c>
      <c r="O14" s="41">
        <v>0</v>
      </c>
      <c r="P14" s="41">
        <v>0</v>
      </c>
      <c r="Q14" s="41">
        <v>18788.285714285688</v>
      </c>
      <c r="R14" s="41">
        <v>3.4047619047618909</v>
      </c>
      <c r="S14" s="41">
        <v>0</v>
      </c>
      <c r="T14" s="41">
        <v>80.571428571428243</v>
      </c>
      <c r="U14" s="47">
        <v>0</v>
      </c>
    </row>
    <row r="15" spans="1:21" s="164" customFormat="1" x14ac:dyDescent="0.25">
      <c r="A15" s="48" t="s">
        <v>133</v>
      </c>
      <c r="B15" s="91" t="s">
        <v>183</v>
      </c>
      <c r="C15" s="38"/>
      <c r="D15" s="39">
        <v>128.69999999999999</v>
      </c>
      <c r="E15" s="39">
        <v>134.80000000000001</v>
      </c>
      <c r="F15" s="39">
        <v>6.1000000000000227</v>
      </c>
      <c r="G15" s="93" t="s">
        <v>69</v>
      </c>
      <c r="H15" s="40">
        <v>35.368387096774192</v>
      </c>
      <c r="I15" s="40">
        <v>2.7206451612903226</v>
      </c>
      <c r="J15" s="40">
        <v>35.368387096774192</v>
      </c>
      <c r="K15" s="40">
        <v>2.5363151364764271</v>
      </c>
      <c r="L15" s="40">
        <v>1</v>
      </c>
      <c r="M15" s="40">
        <v>142.28571428571482</v>
      </c>
      <c r="N15" s="42">
        <v>0</v>
      </c>
      <c r="O15" s="42">
        <v>0</v>
      </c>
      <c r="P15" s="42">
        <v>0</v>
      </c>
      <c r="Q15" s="42">
        <v>14153.142857142895</v>
      </c>
      <c r="R15" s="42">
        <v>1.7142857142857209</v>
      </c>
      <c r="S15" s="42">
        <v>0</v>
      </c>
      <c r="T15" s="42">
        <v>142.28571428571482</v>
      </c>
      <c r="U15" s="49">
        <v>0</v>
      </c>
    </row>
    <row r="16" spans="1:21" x14ac:dyDescent="0.25">
      <c r="A16" s="46" t="s">
        <v>134</v>
      </c>
      <c r="B16" s="90" t="s">
        <v>183</v>
      </c>
      <c r="C16" s="35"/>
      <c r="D16" s="36">
        <v>134.80000000000001</v>
      </c>
      <c r="E16" s="36">
        <v>146.30000000000001</v>
      </c>
      <c r="F16" s="36">
        <v>11.5</v>
      </c>
      <c r="G16" s="92" t="s">
        <v>69</v>
      </c>
      <c r="H16" s="37">
        <v>41.672982456140346</v>
      </c>
      <c r="I16" s="37">
        <v>3.2056140350877191</v>
      </c>
      <c r="J16" s="37">
        <v>41.672982456140346</v>
      </c>
      <c r="K16" s="37">
        <v>2.7706882591093107</v>
      </c>
      <c r="L16" s="37">
        <v>3.4000000000000004</v>
      </c>
      <c r="M16" s="37">
        <v>410.28571428571428</v>
      </c>
      <c r="N16" s="41">
        <v>0</v>
      </c>
      <c r="O16" s="41">
        <v>7</v>
      </c>
      <c r="P16" s="41">
        <v>0</v>
      </c>
      <c r="Q16" s="41">
        <v>48254.095238095222</v>
      </c>
      <c r="R16" s="41">
        <v>24.571428571428569</v>
      </c>
      <c r="S16" s="41">
        <v>0</v>
      </c>
      <c r="T16" s="41">
        <v>410.28571428571428</v>
      </c>
      <c r="U16" s="47">
        <v>15400.000000000002</v>
      </c>
    </row>
    <row r="17" spans="1:21" s="164" customFormat="1" x14ac:dyDescent="0.25">
      <c r="A17" s="48" t="s">
        <v>134</v>
      </c>
      <c r="B17" s="91" t="s">
        <v>183</v>
      </c>
      <c r="C17" s="38"/>
      <c r="D17" s="39">
        <v>146.30000000000001</v>
      </c>
      <c r="E17" s="39">
        <v>157.6</v>
      </c>
      <c r="F17" s="39">
        <v>11.299999999999983</v>
      </c>
      <c r="G17" s="93" t="s">
        <v>69</v>
      </c>
      <c r="H17" s="40">
        <v>38.013596491228057</v>
      </c>
      <c r="I17" s="40">
        <v>2.9241228070175431</v>
      </c>
      <c r="J17" s="40">
        <v>38.013596491228057</v>
      </c>
      <c r="K17" s="40">
        <v>2.5544197031039126</v>
      </c>
      <c r="L17" s="40">
        <v>3.4</v>
      </c>
      <c r="M17" s="40">
        <v>80.571428571428442</v>
      </c>
      <c r="N17" s="42">
        <v>0</v>
      </c>
      <c r="O17" s="42">
        <v>8</v>
      </c>
      <c r="P17" s="42">
        <v>0</v>
      </c>
      <c r="Q17" s="42">
        <v>42917.333333333285</v>
      </c>
      <c r="R17" s="42">
        <v>7.6428571428571317</v>
      </c>
      <c r="S17" s="42">
        <v>0</v>
      </c>
      <c r="T17" s="42">
        <v>80.571428571428442</v>
      </c>
      <c r="U17" s="49">
        <v>17600</v>
      </c>
    </row>
    <row r="18" spans="1:21" x14ac:dyDescent="0.25">
      <c r="A18" s="46" t="s">
        <v>135</v>
      </c>
      <c r="B18" s="90" t="s">
        <v>183</v>
      </c>
      <c r="C18" s="35"/>
      <c r="D18" s="36">
        <v>157.6</v>
      </c>
      <c r="E18" s="36">
        <v>159.5</v>
      </c>
      <c r="F18" s="36">
        <v>1.9000000000000057</v>
      </c>
      <c r="G18" s="92" t="s">
        <v>69</v>
      </c>
      <c r="H18" s="37">
        <v>35.742777777777775</v>
      </c>
      <c r="I18" s="37">
        <v>2.7494444444444444</v>
      </c>
      <c r="J18" s="37">
        <v>35.742777777777775</v>
      </c>
      <c r="K18" s="37">
        <v>2.7494444444444444</v>
      </c>
      <c r="L18" s="37">
        <v>0.2</v>
      </c>
      <c r="M18" s="37">
        <v>20.571428571428633</v>
      </c>
      <c r="N18" s="41">
        <v>0</v>
      </c>
      <c r="O18" s="41">
        <v>0</v>
      </c>
      <c r="P18" s="41">
        <v>0</v>
      </c>
      <c r="Q18" s="41">
        <v>7033.2190476190663</v>
      </c>
      <c r="R18" s="41">
        <v>2.5000000000000075</v>
      </c>
      <c r="S18" s="41">
        <v>0</v>
      </c>
      <c r="T18" s="41">
        <v>20.571428571428633</v>
      </c>
      <c r="U18" s="47">
        <v>0</v>
      </c>
    </row>
    <row r="19" spans="1:21" s="164" customFormat="1" x14ac:dyDescent="0.25">
      <c r="A19" s="48" t="s">
        <v>136</v>
      </c>
      <c r="B19" s="91" t="s">
        <v>183</v>
      </c>
      <c r="C19" s="38"/>
      <c r="D19" s="39">
        <v>159.5</v>
      </c>
      <c r="E19" s="39">
        <v>161.4</v>
      </c>
      <c r="F19" s="39">
        <v>1.9000000000000057</v>
      </c>
      <c r="G19" s="93" t="s">
        <v>69</v>
      </c>
      <c r="H19" s="40">
        <v>39.864499999999992</v>
      </c>
      <c r="I19" s="40">
        <v>3.0664999999999996</v>
      </c>
      <c r="J19" s="40">
        <v>39.864499999999992</v>
      </c>
      <c r="K19" s="40">
        <v>2.6519615384615385</v>
      </c>
      <c r="L19" s="40">
        <v>0.60000000000000009</v>
      </c>
      <c r="M19" s="40">
        <v>123.42857142857181</v>
      </c>
      <c r="N19" s="42">
        <v>0</v>
      </c>
      <c r="O19" s="42">
        <v>1</v>
      </c>
      <c r="P19" s="42">
        <v>0</v>
      </c>
      <c r="Q19" s="42">
        <v>7873.5238095238255</v>
      </c>
      <c r="R19" s="42">
        <v>0.83333333333333581</v>
      </c>
      <c r="S19" s="42">
        <v>0</v>
      </c>
      <c r="T19" s="42">
        <v>123.42857142857181</v>
      </c>
      <c r="U19" s="49">
        <v>2200</v>
      </c>
    </row>
    <row r="20" spans="1:21" x14ac:dyDescent="0.25">
      <c r="A20" s="46" t="s">
        <v>137</v>
      </c>
      <c r="B20" s="90" t="s">
        <v>183</v>
      </c>
      <c r="C20" s="35"/>
      <c r="D20" s="36">
        <v>161.4</v>
      </c>
      <c r="E20" s="36">
        <v>177</v>
      </c>
      <c r="F20" s="36">
        <v>15.599999999999994</v>
      </c>
      <c r="G20" s="92" t="s">
        <v>69</v>
      </c>
      <c r="H20" s="37">
        <v>33.075833333333321</v>
      </c>
      <c r="I20" s="37">
        <v>2.5442948717948708</v>
      </c>
      <c r="J20" s="37">
        <v>33.075833333333321</v>
      </c>
      <c r="K20" s="37">
        <v>2.3286538461538453</v>
      </c>
      <c r="L20" s="37">
        <v>3.8000000000000003</v>
      </c>
      <c r="M20" s="37">
        <v>39.999999999999979</v>
      </c>
      <c r="N20" s="41">
        <v>0</v>
      </c>
      <c r="O20" s="41">
        <v>8</v>
      </c>
      <c r="P20" s="41">
        <v>0</v>
      </c>
      <c r="Q20" s="41">
        <v>46809.142857142841</v>
      </c>
      <c r="R20" s="41">
        <v>15.071428571428566</v>
      </c>
      <c r="S20" s="41">
        <v>0</v>
      </c>
      <c r="T20" s="41">
        <v>39.999999999999979</v>
      </c>
      <c r="U20" s="47">
        <v>17600</v>
      </c>
    </row>
    <row r="21" spans="1:21" s="164" customFormat="1" x14ac:dyDescent="0.25">
      <c r="A21" s="48" t="s">
        <v>138</v>
      </c>
      <c r="B21" s="91" t="s">
        <v>183</v>
      </c>
      <c r="C21" s="38"/>
      <c r="D21" s="39">
        <v>177</v>
      </c>
      <c r="E21" s="39">
        <v>179.2</v>
      </c>
      <c r="F21" s="39">
        <v>2.1999999999999886</v>
      </c>
      <c r="G21" s="93" t="s">
        <v>69</v>
      </c>
      <c r="H21" s="40">
        <v>72.421818181818182</v>
      </c>
      <c r="I21" s="40">
        <v>5.5709090909090913</v>
      </c>
      <c r="J21" s="40">
        <v>72.421818181818182</v>
      </c>
      <c r="K21" s="40">
        <v>2.778251748251749</v>
      </c>
      <c r="L21" s="40">
        <v>3.6</v>
      </c>
      <c r="M21" s="40">
        <v>61.142857142856812</v>
      </c>
      <c r="N21" s="42">
        <v>0</v>
      </c>
      <c r="O21" s="42">
        <v>0</v>
      </c>
      <c r="P21" s="42">
        <v>0</v>
      </c>
      <c r="Q21" s="42">
        <v>16765.714285714264</v>
      </c>
      <c r="R21" s="42">
        <v>0.85714285714285265</v>
      </c>
      <c r="S21" s="42">
        <v>0</v>
      </c>
      <c r="T21" s="42">
        <v>61.142857142856812</v>
      </c>
      <c r="U21" s="49">
        <v>0</v>
      </c>
    </row>
    <row r="22" spans="1:21" x14ac:dyDescent="0.25">
      <c r="A22" s="46" t="s">
        <v>139</v>
      </c>
      <c r="B22" s="90" t="s">
        <v>183</v>
      </c>
      <c r="C22" s="35"/>
      <c r="D22" s="36">
        <v>179.2</v>
      </c>
      <c r="E22" s="36">
        <v>181.8</v>
      </c>
      <c r="F22" s="36">
        <v>2.6000000000000227</v>
      </c>
      <c r="G22" s="92" t="s">
        <v>69</v>
      </c>
      <c r="H22" s="37">
        <v>38.770000000000003</v>
      </c>
      <c r="I22" s="37">
        <v>2.9823076923076925</v>
      </c>
      <c r="J22" s="37">
        <v>38.770000000000003</v>
      </c>
      <c r="K22" s="37">
        <v>2.6706508875739647</v>
      </c>
      <c r="L22" s="37">
        <v>0.4</v>
      </c>
      <c r="M22" s="37">
        <v>369.14285714286035</v>
      </c>
      <c r="N22" s="41">
        <v>0</v>
      </c>
      <c r="O22" s="41">
        <v>1</v>
      </c>
      <c r="P22" s="41">
        <v>0</v>
      </c>
      <c r="Q22" s="41">
        <v>7587.4285714286243</v>
      </c>
      <c r="R22" s="41">
        <v>0</v>
      </c>
      <c r="S22" s="41">
        <v>0</v>
      </c>
      <c r="T22" s="41">
        <v>369.14285714286035</v>
      </c>
      <c r="U22" s="47">
        <v>2200</v>
      </c>
    </row>
    <row r="23" spans="1:21" s="164" customFormat="1" x14ac:dyDescent="0.25">
      <c r="A23" s="48" t="s">
        <v>140</v>
      </c>
      <c r="B23" s="91" t="s">
        <v>183</v>
      </c>
      <c r="C23" s="38"/>
      <c r="D23" s="39">
        <v>181.8</v>
      </c>
      <c r="E23" s="39">
        <v>188.6</v>
      </c>
      <c r="F23" s="39">
        <v>6.7999999999999829</v>
      </c>
      <c r="G23" s="93" t="s">
        <v>69</v>
      </c>
      <c r="H23" s="40">
        <v>35.738529411764709</v>
      </c>
      <c r="I23" s="40">
        <v>2.7491176470588239</v>
      </c>
      <c r="J23" s="40">
        <v>35.738529411764709</v>
      </c>
      <c r="K23" s="40">
        <v>2.3207126696832581</v>
      </c>
      <c r="L23" s="40">
        <v>2</v>
      </c>
      <c r="M23" s="40">
        <v>123.4285714285711</v>
      </c>
      <c r="N23" s="42">
        <v>0</v>
      </c>
      <c r="O23" s="42">
        <v>0</v>
      </c>
      <c r="P23" s="42">
        <v>0</v>
      </c>
      <c r="Q23" s="42">
        <v>26222.952380952331</v>
      </c>
      <c r="R23" s="42">
        <v>62.047619047618895</v>
      </c>
      <c r="S23" s="42">
        <v>0</v>
      </c>
      <c r="T23" s="42">
        <v>123.4285714285711</v>
      </c>
      <c r="U23" s="49">
        <v>0</v>
      </c>
    </row>
    <row r="24" spans="1:21" x14ac:dyDescent="0.25">
      <c r="A24" s="46" t="s">
        <v>141</v>
      </c>
      <c r="B24" s="90" t="s">
        <v>183</v>
      </c>
      <c r="C24" s="35"/>
      <c r="D24" s="36">
        <v>188.6</v>
      </c>
      <c r="E24" s="36">
        <v>190.3</v>
      </c>
      <c r="F24" s="36">
        <v>1.7000000000000171</v>
      </c>
      <c r="G24" s="92" t="s">
        <v>69</v>
      </c>
      <c r="H24" s="37">
        <v>49.765625</v>
      </c>
      <c r="I24" s="37">
        <v>3.828125</v>
      </c>
      <c r="J24" s="37">
        <v>49.765625</v>
      </c>
      <c r="K24" s="37">
        <v>3.0444711538461542</v>
      </c>
      <c r="L24" s="37">
        <v>1</v>
      </c>
      <c r="M24" s="37">
        <v>0</v>
      </c>
      <c r="N24" s="41">
        <v>0</v>
      </c>
      <c r="O24" s="41">
        <v>0</v>
      </c>
      <c r="P24" s="41">
        <v>0</v>
      </c>
      <c r="Q24" s="41">
        <v>6328.6666666666933</v>
      </c>
      <c r="R24" s="41">
        <v>2.5000000000000249</v>
      </c>
      <c r="S24" s="41">
        <v>0</v>
      </c>
      <c r="T24" s="41">
        <v>0</v>
      </c>
      <c r="U24" s="47">
        <v>0</v>
      </c>
    </row>
    <row r="25" spans="1:21" s="164" customFormat="1" x14ac:dyDescent="0.25">
      <c r="A25" s="48" t="s">
        <v>142</v>
      </c>
      <c r="B25" s="91" t="s">
        <v>183</v>
      </c>
      <c r="C25" s="38"/>
      <c r="D25" s="39">
        <v>190.3</v>
      </c>
      <c r="E25" s="39">
        <v>192.6</v>
      </c>
      <c r="F25" s="39">
        <v>2.2999999999999829</v>
      </c>
      <c r="G25" s="93" t="s">
        <v>69</v>
      </c>
      <c r="H25" s="40">
        <v>101.70333333333332</v>
      </c>
      <c r="I25" s="40">
        <v>7.8233333333333324</v>
      </c>
      <c r="J25" s="40">
        <v>101.70333333333332</v>
      </c>
      <c r="K25" s="40">
        <v>2.7857692307692314</v>
      </c>
      <c r="L25" s="40">
        <v>4.2</v>
      </c>
      <c r="M25" s="40">
        <v>265.14285714285518</v>
      </c>
      <c r="N25" s="42">
        <v>0</v>
      </c>
      <c r="O25" s="42">
        <v>2</v>
      </c>
      <c r="P25" s="42">
        <v>0</v>
      </c>
      <c r="Q25" s="42">
        <v>19819.61904761901</v>
      </c>
      <c r="R25" s="42">
        <v>1.6666666666666543</v>
      </c>
      <c r="S25" s="42">
        <v>0</v>
      </c>
      <c r="T25" s="42">
        <v>265.14285714285518</v>
      </c>
      <c r="U25" s="49">
        <v>4400</v>
      </c>
    </row>
    <row r="26" spans="1:21" x14ac:dyDescent="0.25">
      <c r="A26" s="46" t="s">
        <v>143</v>
      </c>
      <c r="B26" s="90" t="s">
        <v>183</v>
      </c>
      <c r="C26" s="35"/>
      <c r="D26" s="36">
        <v>192.6</v>
      </c>
      <c r="E26" s="36">
        <v>204.6</v>
      </c>
      <c r="F26" s="36">
        <v>12</v>
      </c>
      <c r="G26" s="92" t="s">
        <v>69</v>
      </c>
      <c r="H26" s="37">
        <v>41.306416666666664</v>
      </c>
      <c r="I26" s="37">
        <v>3.1774166666666663</v>
      </c>
      <c r="J26" s="37">
        <v>41.306416666666664</v>
      </c>
      <c r="K26" s="37">
        <v>2.7006666666666659</v>
      </c>
      <c r="L26" s="37">
        <v>3</v>
      </c>
      <c r="M26" s="37">
        <v>369.14285714285717</v>
      </c>
      <c r="N26" s="41">
        <v>0</v>
      </c>
      <c r="O26" s="41">
        <v>7</v>
      </c>
      <c r="P26" s="41">
        <v>0</v>
      </c>
      <c r="Q26" s="41">
        <v>43198.666666666672</v>
      </c>
      <c r="R26" s="41">
        <v>58.642857142857153</v>
      </c>
      <c r="S26" s="41">
        <v>0</v>
      </c>
      <c r="T26" s="41">
        <v>369.14285714285717</v>
      </c>
      <c r="U26" s="47">
        <v>15400.000000000002</v>
      </c>
    </row>
    <row r="27" spans="1:21" s="164" customFormat="1" x14ac:dyDescent="0.25">
      <c r="A27" s="48" t="s">
        <v>143</v>
      </c>
      <c r="B27" s="91" t="s">
        <v>183</v>
      </c>
      <c r="C27" s="38"/>
      <c r="D27" s="39">
        <v>204.6</v>
      </c>
      <c r="E27" s="39">
        <v>216</v>
      </c>
      <c r="F27" s="39">
        <v>11.400000000000006</v>
      </c>
      <c r="G27" s="93" t="s">
        <v>69</v>
      </c>
      <c r="H27" s="40">
        <v>37.76728070175438</v>
      </c>
      <c r="I27" s="40">
        <v>2.905175438596491</v>
      </c>
      <c r="J27" s="40">
        <v>37.76728070175438</v>
      </c>
      <c r="K27" s="40">
        <v>2.5107152496626179</v>
      </c>
      <c r="L27" s="40">
        <v>3.8</v>
      </c>
      <c r="M27" s="40">
        <v>100.00000000000003</v>
      </c>
      <c r="N27" s="42">
        <v>0</v>
      </c>
      <c r="O27" s="42">
        <v>6</v>
      </c>
      <c r="P27" s="42">
        <v>0</v>
      </c>
      <c r="Q27" s="42">
        <v>43876.000000000007</v>
      </c>
      <c r="R27" s="42">
        <v>40.14285714285716</v>
      </c>
      <c r="S27" s="42">
        <v>0</v>
      </c>
      <c r="T27" s="42">
        <v>100.00000000000003</v>
      </c>
      <c r="U27" s="49">
        <v>13200.000000000002</v>
      </c>
    </row>
    <row r="28" spans="1:21" x14ac:dyDescent="0.25">
      <c r="A28" s="46" t="s">
        <v>144</v>
      </c>
      <c r="B28" s="90" t="s">
        <v>183</v>
      </c>
      <c r="C28" s="35"/>
      <c r="D28" s="36">
        <v>216</v>
      </c>
      <c r="E28" s="36">
        <v>230.2</v>
      </c>
      <c r="F28" s="36">
        <v>14.199999999999989</v>
      </c>
      <c r="G28" s="92" t="s">
        <v>69</v>
      </c>
      <c r="H28" s="37">
        <v>47.117676056338041</v>
      </c>
      <c r="I28" s="37">
        <v>3.6244366197183107</v>
      </c>
      <c r="J28" s="37">
        <v>47.117676056338041</v>
      </c>
      <c r="K28" s="37">
        <v>2.7769230769230759</v>
      </c>
      <c r="L28" s="37">
        <v>8.2000000000000011</v>
      </c>
      <c r="M28" s="37">
        <v>101.71428571428562</v>
      </c>
      <c r="N28" s="41">
        <v>0</v>
      </c>
      <c r="O28" s="41">
        <v>8</v>
      </c>
      <c r="P28" s="41">
        <v>0</v>
      </c>
      <c r="Q28" s="41">
        <v>71327.047619047589</v>
      </c>
      <c r="R28" s="41">
        <v>52.404761904761862</v>
      </c>
      <c r="S28" s="41">
        <v>0</v>
      </c>
      <c r="T28" s="41">
        <v>101.71428571428562</v>
      </c>
      <c r="U28" s="47">
        <v>17600</v>
      </c>
    </row>
    <row r="29" spans="1:21" s="164" customFormat="1" x14ac:dyDescent="0.25">
      <c r="A29" s="48" t="s">
        <v>145</v>
      </c>
      <c r="B29" s="91" t="s">
        <v>183</v>
      </c>
      <c r="C29" s="38"/>
      <c r="D29" s="39">
        <v>230.2</v>
      </c>
      <c r="E29" s="39">
        <v>241.4</v>
      </c>
      <c r="F29" s="39">
        <v>11.200000000000017</v>
      </c>
      <c r="G29" s="93" t="s">
        <v>69</v>
      </c>
      <c r="H29" s="40">
        <v>28.936607142857138</v>
      </c>
      <c r="I29" s="40">
        <v>2.2258928571428567</v>
      </c>
      <c r="J29" s="40">
        <v>28.936607142857138</v>
      </c>
      <c r="K29" s="40">
        <v>2.1768475274725265</v>
      </c>
      <c r="L29" s="40">
        <v>0.60000000000000009</v>
      </c>
      <c r="M29" s="40">
        <v>0</v>
      </c>
      <c r="N29" s="42">
        <v>0</v>
      </c>
      <c r="O29" s="42">
        <v>7</v>
      </c>
      <c r="P29" s="42">
        <v>0</v>
      </c>
      <c r="Q29" s="42">
        <v>26660.571428571464</v>
      </c>
      <c r="R29" s="42">
        <v>47.976190476190546</v>
      </c>
      <c r="S29" s="42">
        <v>0</v>
      </c>
      <c r="T29" s="42">
        <v>0</v>
      </c>
      <c r="U29" s="49">
        <v>15400.000000000002</v>
      </c>
    </row>
    <row r="30" spans="1:21" x14ac:dyDescent="0.25">
      <c r="A30" s="46" t="s">
        <v>146</v>
      </c>
      <c r="B30" s="90" t="s">
        <v>183</v>
      </c>
      <c r="C30" s="35"/>
      <c r="D30" s="36">
        <v>241.4</v>
      </c>
      <c r="E30" s="36">
        <v>246.7</v>
      </c>
      <c r="F30" s="36">
        <v>5.2999999999999829</v>
      </c>
      <c r="G30" s="92" t="s">
        <v>69</v>
      </c>
      <c r="H30" s="37">
        <v>30.650000000000002</v>
      </c>
      <c r="I30" s="37">
        <v>2.3576923076923078</v>
      </c>
      <c r="J30" s="37">
        <v>30.650000000000002</v>
      </c>
      <c r="K30" s="37">
        <v>2.3290828402366861</v>
      </c>
      <c r="L30" s="37">
        <v>0.2</v>
      </c>
      <c r="M30" s="37">
        <v>0</v>
      </c>
      <c r="N30" s="41">
        <v>0</v>
      </c>
      <c r="O30" s="41">
        <v>0</v>
      </c>
      <c r="P30" s="41">
        <v>0</v>
      </c>
      <c r="Q30" s="41">
        <v>11653.71428571425</v>
      </c>
      <c r="R30" s="41">
        <v>2.5476190476190395</v>
      </c>
      <c r="S30" s="41">
        <v>0</v>
      </c>
      <c r="T30" s="41">
        <v>0</v>
      </c>
      <c r="U30" s="47">
        <v>0</v>
      </c>
    </row>
    <row r="31" spans="1:21" s="164" customFormat="1" x14ac:dyDescent="0.25">
      <c r="A31" s="48" t="s">
        <v>147</v>
      </c>
      <c r="B31" s="91" t="s">
        <v>183</v>
      </c>
      <c r="C31" s="38"/>
      <c r="D31" s="39">
        <v>246.7</v>
      </c>
      <c r="E31" s="39">
        <v>259.2</v>
      </c>
      <c r="F31" s="39">
        <v>12.5</v>
      </c>
      <c r="G31" s="93" t="s">
        <v>69</v>
      </c>
      <c r="H31" s="40">
        <v>29.944365079365081</v>
      </c>
      <c r="I31" s="40">
        <v>2.3034126984126986</v>
      </c>
      <c r="J31" s="40">
        <v>29.944365079365081</v>
      </c>
      <c r="K31" s="40">
        <v>2.2331074481074484</v>
      </c>
      <c r="L31" s="40">
        <v>2</v>
      </c>
      <c r="M31" s="40">
        <v>60</v>
      </c>
      <c r="N31" s="42">
        <v>0</v>
      </c>
      <c r="O31" s="42">
        <v>1</v>
      </c>
      <c r="P31" s="42">
        <v>0</v>
      </c>
      <c r="Q31" s="42">
        <v>33980.571428571428</v>
      </c>
      <c r="R31" s="42">
        <v>13.69047619047619</v>
      </c>
      <c r="S31" s="42">
        <v>0</v>
      </c>
      <c r="T31" s="42">
        <v>60</v>
      </c>
      <c r="U31" s="49">
        <v>2200</v>
      </c>
    </row>
    <row r="32" spans="1:21" x14ac:dyDescent="0.25">
      <c r="A32" s="46" t="s">
        <v>148</v>
      </c>
      <c r="B32" s="90" t="s">
        <v>183</v>
      </c>
      <c r="C32" s="35"/>
      <c r="D32" s="36">
        <v>259.2</v>
      </c>
      <c r="E32" s="36">
        <v>261.89999999999998</v>
      </c>
      <c r="F32" s="36">
        <v>2.6999999999999886</v>
      </c>
      <c r="G32" s="92" t="s">
        <v>69</v>
      </c>
      <c r="H32" s="37">
        <v>26.185000000000002</v>
      </c>
      <c r="I32" s="37">
        <v>2.0142307692307693</v>
      </c>
      <c r="J32" s="37">
        <v>26.185000000000002</v>
      </c>
      <c r="K32" s="37">
        <v>1.9327810650887574</v>
      </c>
      <c r="L32" s="37">
        <v>0.2</v>
      </c>
      <c r="M32" s="37">
        <v>0</v>
      </c>
      <c r="N32" s="41">
        <v>0</v>
      </c>
      <c r="O32" s="41">
        <v>1</v>
      </c>
      <c r="P32" s="41">
        <v>0</v>
      </c>
      <c r="Q32" s="41">
        <v>4803.4285714285543</v>
      </c>
      <c r="R32" s="41">
        <v>0</v>
      </c>
      <c r="S32" s="41">
        <v>0</v>
      </c>
      <c r="T32" s="41">
        <v>0</v>
      </c>
      <c r="U32" s="47">
        <v>2200</v>
      </c>
    </row>
    <row r="33" spans="1:21" s="164" customFormat="1" x14ac:dyDescent="0.25">
      <c r="A33" s="48" t="s">
        <v>149</v>
      </c>
      <c r="B33" s="91" t="s">
        <v>183</v>
      </c>
      <c r="C33" s="38"/>
      <c r="D33" s="39">
        <v>261.89999999999998</v>
      </c>
      <c r="E33" s="39">
        <v>269.60000000000002</v>
      </c>
      <c r="F33" s="39">
        <v>7.7000000000000455</v>
      </c>
      <c r="G33" s="93" t="s">
        <v>69</v>
      </c>
      <c r="H33" s="40">
        <v>32.185000000000002</v>
      </c>
      <c r="I33" s="40">
        <v>2.4757692307692309</v>
      </c>
      <c r="J33" s="40">
        <v>32.185000000000002</v>
      </c>
      <c r="K33" s="40">
        <v>2.4534911242603554</v>
      </c>
      <c r="L33" s="40">
        <v>0.2</v>
      </c>
      <c r="M33" s="40">
        <v>40.000000000000227</v>
      </c>
      <c r="N33" s="42">
        <v>0</v>
      </c>
      <c r="O33" s="42">
        <v>0</v>
      </c>
      <c r="P33" s="42">
        <v>0</v>
      </c>
      <c r="Q33" s="42">
        <v>11413.714285714348</v>
      </c>
      <c r="R33" s="42">
        <v>0.8571428571428622</v>
      </c>
      <c r="S33" s="42">
        <v>0</v>
      </c>
      <c r="T33" s="42">
        <v>40.000000000000227</v>
      </c>
      <c r="U33" s="49">
        <v>0</v>
      </c>
    </row>
    <row r="34" spans="1:21" x14ac:dyDescent="0.25">
      <c r="A34" s="46" t="s">
        <v>150</v>
      </c>
      <c r="B34" s="90" t="s">
        <v>183</v>
      </c>
      <c r="C34" s="35"/>
      <c r="D34" s="36">
        <v>269.60000000000002</v>
      </c>
      <c r="E34" s="36">
        <v>270.5</v>
      </c>
      <c r="F34" s="36">
        <v>0.89999999999997726</v>
      </c>
      <c r="G34" s="92" t="s">
        <v>69</v>
      </c>
      <c r="H34" s="37">
        <v>30.923750000000002</v>
      </c>
      <c r="I34" s="37">
        <v>2.3787500000000001</v>
      </c>
      <c r="J34" s="37">
        <v>30.923750000000002</v>
      </c>
      <c r="K34" s="37">
        <v>2.3787500000000001</v>
      </c>
      <c r="L34" s="37">
        <v>0</v>
      </c>
      <c r="M34" s="37">
        <v>0</v>
      </c>
      <c r="N34" s="41">
        <v>0</v>
      </c>
      <c r="O34" s="41">
        <v>0</v>
      </c>
      <c r="P34" s="41">
        <v>0</v>
      </c>
      <c r="Q34" s="41">
        <v>1203.4285714285409</v>
      </c>
      <c r="R34" s="41">
        <v>0</v>
      </c>
      <c r="S34" s="41">
        <v>0</v>
      </c>
      <c r="T34" s="41">
        <v>0</v>
      </c>
      <c r="U34" s="47">
        <v>0</v>
      </c>
    </row>
    <row r="35" spans="1:21" s="164" customFormat="1" x14ac:dyDescent="0.25">
      <c r="A35" s="48" t="s">
        <v>151</v>
      </c>
      <c r="B35" s="91" t="s">
        <v>183</v>
      </c>
      <c r="C35" s="38"/>
      <c r="D35" s="39">
        <v>270.5</v>
      </c>
      <c r="E35" s="39">
        <v>278.89999999999998</v>
      </c>
      <c r="F35" s="39">
        <v>8.3999999999999773</v>
      </c>
      <c r="G35" s="93" t="s">
        <v>69</v>
      </c>
      <c r="H35" s="40">
        <v>30.960119047619056</v>
      </c>
      <c r="I35" s="40">
        <v>2.3815476190476197</v>
      </c>
      <c r="J35" s="40">
        <v>30.960119047619056</v>
      </c>
      <c r="K35" s="40">
        <v>2.3608608058608063</v>
      </c>
      <c r="L35" s="40">
        <v>0.4</v>
      </c>
      <c r="M35" s="40">
        <v>0</v>
      </c>
      <c r="N35" s="42">
        <v>0</v>
      </c>
      <c r="O35" s="42">
        <v>7</v>
      </c>
      <c r="P35" s="42">
        <v>0</v>
      </c>
      <c r="Q35" s="42">
        <v>15083.999999999964</v>
      </c>
      <c r="R35" s="42">
        <v>1.6666666666666625</v>
      </c>
      <c r="S35" s="42">
        <v>0</v>
      </c>
      <c r="T35" s="42">
        <v>0</v>
      </c>
      <c r="U35" s="49">
        <v>15400.000000000002</v>
      </c>
    </row>
    <row r="36" spans="1:21" x14ac:dyDescent="0.25">
      <c r="A36" s="46" t="s">
        <v>152</v>
      </c>
      <c r="B36" s="90" t="s">
        <v>183</v>
      </c>
      <c r="C36" s="35"/>
      <c r="D36" s="36">
        <v>278.89999999999998</v>
      </c>
      <c r="E36" s="36">
        <v>296.89999999999998</v>
      </c>
      <c r="F36" s="36">
        <v>18</v>
      </c>
      <c r="G36" s="92" t="s">
        <v>69</v>
      </c>
      <c r="H36" s="37">
        <v>42.43922222222222</v>
      </c>
      <c r="I36" s="37">
        <v>3.2645555555555554</v>
      </c>
      <c r="J36" s="37">
        <v>42.43922222222222</v>
      </c>
      <c r="K36" s="37">
        <v>2.7635341880341873</v>
      </c>
      <c r="L36" s="37">
        <v>6</v>
      </c>
      <c r="M36" s="37">
        <v>243.42857142857142</v>
      </c>
      <c r="N36" s="41">
        <v>0</v>
      </c>
      <c r="O36" s="41">
        <v>11</v>
      </c>
      <c r="P36" s="41">
        <v>0</v>
      </c>
      <c r="Q36" s="41">
        <v>57488.57142857142</v>
      </c>
      <c r="R36" s="41">
        <v>18.61904761904762</v>
      </c>
      <c r="S36" s="41">
        <v>0</v>
      </c>
      <c r="T36" s="41">
        <v>243.42857142857142</v>
      </c>
      <c r="U36" s="47">
        <v>24200.000000000004</v>
      </c>
    </row>
    <row r="37" spans="1:21" s="164" customFormat="1" x14ac:dyDescent="0.25">
      <c r="A37" s="48" t="s">
        <v>152</v>
      </c>
      <c r="B37" s="91" t="s">
        <v>183</v>
      </c>
      <c r="C37" s="38"/>
      <c r="D37" s="39">
        <v>296.89999999999998</v>
      </c>
      <c r="E37" s="39">
        <v>315.39999999999998</v>
      </c>
      <c r="F37" s="39">
        <v>18.5</v>
      </c>
      <c r="G37" s="93" t="s">
        <v>69</v>
      </c>
      <c r="H37" s="40">
        <v>56.082419354838692</v>
      </c>
      <c r="I37" s="40">
        <v>4.3140322580645147</v>
      </c>
      <c r="J37" s="40">
        <v>56.082419354838692</v>
      </c>
      <c r="K37" s="40">
        <v>2.8440612076095908</v>
      </c>
      <c r="L37" s="40">
        <v>16.399999999999999</v>
      </c>
      <c r="M37" s="40">
        <v>3193.1428571428569</v>
      </c>
      <c r="N37" s="42">
        <v>0</v>
      </c>
      <c r="O37" s="42">
        <v>8</v>
      </c>
      <c r="P37" s="42">
        <v>0</v>
      </c>
      <c r="Q37" s="42">
        <v>117516.38095238095</v>
      </c>
      <c r="R37" s="42">
        <v>56.261904761904759</v>
      </c>
      <c r="S37" s="42">
        <v>0</v>
      </c>
      <c r="T37" s="42">
        <v>3193.1428571428569</v>
      </c>
      <c r="U37" s="49">
        <v>17600</v>
      </c>
    </row>
    <row r="38" spans="1:21" x14ac:dyDescent="0.25">
      <c r="A38" s="46" t="s">
        <v>153</v>
      </c>
      <c r="B38" s="90" t="s">
        <v>183</v>
      </c>
      <c r="C38" s="35"/>
      <c r="D38" s="36">
        <v>315.39999999999998</v>
      </c>
      <c r="E38" s="36">
        <v>320.10000000000002</v>
      </c>
      <c r="F38" s="36">
        <v>4.7000000000000455</v>
      </c>
      <c r="G38" s="92" t="s">
        <v>69</v>
      </c>
      <c r="H38" s="37">
        <v>43.69130434782609</v>
      </c>
      <c r="I38" s="37">
        <v>3.3608695652173917</v>
      </c>
      <c r="J38" s="37">
        <v>43.69130434782609</v>
      </c>
      <c r="K38" s="37">
        <v>2.7332775919732444</v>
      </c>
      <c r="L38" s="37">
        <v>2</v>
      </c>
      <c r="M38" s="37">
        <v>818.28571428572207</v>
      </c>
      <c r="N38" s="41">
        <v>0</v>
      </c>
      <c r="O38" s="41">
        <v>0</v>
      </c>
      <c r="P38" s="41">
        <v>0</v>
      </c>
      <c r="Q38" s="41">
        <v>16200.000000000089</v>
      </c>
      <c r="R38" s="41">
        <v>5.07142857142862</v>
      </c>
      <c r="S38" s="41">
        <v>0</v>
      </c>
      <c r="T38" s="41">
        <v>818.28571428572207</v>
      </c>
      <c r="U38" s="47">
        <v>0</v>
      </c>
    </row>
    <row r="39" spans="1:21" s="164" customFormat="1" x14ac:dyDescent="0.25">
      <c r="A39" s="48" t="s">
        <v>154</v>
      </c>
      <c r="B39" s="91" t="s">
        <v>183</v>
      </c>
      <c r="C39" s="38"/>
      <c r="D39" s="39">
        <v>320.10000000000002</v>
      </c>
      <c r="E39" s="39">
        <v>321.3</v>
      </c>
      <c r="F39" s="39">
        <v>1.1999999999999886</v>
      </c>
      <c r="G39" s="93" t="s">
        <v>69</v>
      </c>
      <c r="H39" s="40">
        <v>61.31666666666667</v>
      </c>
      <c r="I39" s="40">
        <v>4.7166666666666668</v>
      </c>
      <c r="J39" s="40">
        <v>61.31666666666667</v>
      </c>
      <c r="K39" s="40">
        <v>2.8257692307692306</v>
      </c>
      <c r="L39" s="40">
        <v>1</v>
      </c>
      <c r="M39" s="40">
        <v>164.57142857142699</v>
      </c>
      <c r="N39" s="42">
        <v>0</v>
      </c>
      <c r="O39" s="42">
        <v>0</v>
      </c>
      <c r="P39" s="42">
        <v>0</v>
      </c>
      <c r="Q39" s="42">
        <v>5204.5714285714139</v>
      </c>
      <c r="R39" s="42">
        <v>0</v>
      </c>
      <c r="S39" s="42">
        <v>0</v>
      </c>
      <c r="T39" s="42">
        <v>164.57142857142699</v>
      </c>
      <c r="U39" s="49">
        <v>0</v>
      </c>
    </row>
    <row r="40" spans="1:21" x14ac:dyDescent="0.25">
      <c r="A40" s="46" t="s">
        <v>155</v>
      </c>
      <c r="B40" s="90" t="s">
        <v>183</v>
      </c>
      <c r="C40" s="35"/>
      <c r="D40" s="36">
        <v>321.3</v>
      </c>
      <c r="E40" s="36">
        <v>324.2</v>
      </c>
      <c r="F40" s="36">
        <v>2.8999999999999773</v>
      </c>
      <c r="G40" s="92" t="s">
        <v>69</v>
      </c>
      <c r="H40" s="37">
        <v>44.195666666666668</v>
      </c>
      <c r="I40" s="37">
        <v>3.3996666666666666</v>
      </c>
      <c r="J40" s="37">
        <v>44.195666666666668</v>
      </c>
      <c r="K40" s="37">
        <v>2.8773846153846154</v>
      </c>
      <c r="L40" s="37">
        <v>0.8</v>
      </c>
      <c r="M40" s="37">
        <v>101.14285714285634</v>
      </c>
      <c r="N40" s="41">
        <v>66.666666666666146</v>
      </c>
      <c r="O40" s="41">
        <v>0</v>
      </c>
      <c r="P40" s="41">
        <v>0</v>
      </c>
      <c r="Q40" s="41">
        <v>7148.5714285713948</v>
      </c>
      <c r="R40" s="41">
        <v>1.7142857142857006</v>
      </c>
      <c r="S40" s="41">
        <v>0</v>
      </c>
      <c r="T40" s="41">
        <v>167.80952380952249</v>
      </c>
      <c r="U40" s="47">
        <v>0</v>
      </c>
    </row>
    <row r="41" spans="1:21" s="164" customFormat="1" x14ac:dyDescent="0.25">
      <c r="A41" s="48" t="s">
        <v>156</v>
      </c>
      <c r="B41" s="91" t="s">
        <v>183</v>
      </c>
      <c r="C41" s="38"/>
      <c r="D41" s="39">
        <v>324.2</v>
      </c>
      <c r="E41" s="39">
        <v>326.5</v>
      </c>
      <c r="F41" s="39">
        <v>2.3000000000000114</v>
      </c>
      <c r="G41" s="93" t="s">
        <v>69</v>
      </c>
      <c r="H41" s="40">
        <v>51.11954545454546</v>
      </c>
      <c r="I41" s="40">
        <v>3.9322727272727276</v>
      </c>
      <c r="J41" s="40">
        <v>51.11954545454546</v>
      </c>
      <c r="K41" s="40">
        <v>2.8032167832167838</v>
      </c>
      <c r="L41" s="40">
        <v>1.8</v>
      </c>
      <c r="M41" s="40">
        <v>428.00000000000216</v>
      </c>
      <c r="N41" s="42">
        <v>0</v>
      </c>
      <c r="O41" s="42">
        <v>0</v>
      </c>
      <c r="P41" s="42">
        <v>0</v>
      </c>
      <c r="Q41" s="42">
        <v>9659.428571428587</v>
      </c>
      <c r="R41" s="42">
        <v>0</v>
      </c>
      <c r="S41" s="42">
        <v>0</v>
      </c>
      <c r="T41" s="42">
        <v>428.00000000000216</v>
      </c>
      <c r="U41" s="49">
        <v>0</v>
      </c>
    </row>
    <row r="42" spans="1:21" x14ac:dyDescent="0.25">
      <c r="A42" s="46" t="s">
        <v>157</v>
      </c>
      <c r="B42" s="90" t="s">
        <v>183</v>
      </c>
      <c r="C42" s="35"/>
      <c r="D42" s="36">
        <v>326.5</v>
      </c>
      <c r="E42" s="36">
        <v>331.4</v>
      </c>
      <c r="F42" s="36">
        <v>4.8999999999999773</v>
      </c>
      <c r="G42" s="92" t="s">
        <v>69</v>
      </c>
      <c r="H42" s="37">
        <v>55.660800000000002</v>
      </c>
      <c r="I42" s="37">
        <v>4.2816000000000001</v>
      </c>
      <c r="J42" s="37">
        <v>55.660800000000002</v>
      </c>
      <c r="K42" s="37">
        <v>2.8338000000000005</v>
      </c>
      <c r="L42" s="37">
        <v>4.6000000000000005</v>
      </c>
      <c r="M42" s="37">
        <v>1007.9999999999953</v>
      </c>
      <c r="N42" s="41">
        <v>0</v>
      </c>
      <c r="O42" s="41">
        <v>0</v>
      </c>
      <c r="P42" s="41">
        <v>0</v>
      </c>
      <c r="Q42" s="41">
        <v>25978.285714285674</v>
      </c>
      <c r="R42" s="41">
        <v>8.4999999999999609</v>
      </c>
      <c r="S42" s="41">
        <v>0</v>
      </c>
      <c r="T42" s="41">
        <v>1007.9999999999953</v>
      </c>
      <c r="U42" s="47">
        <v>0</v>
      </c>
    </row>
    <row r="43" spans="1:21" s="164" customFormat="1" x14ac:dyDescent="0.25">
      <c r="A43" s="48" t="s">
        <v>158</v>
      </c>
      <c r="B43" s="91" t="s">
        <v>183</v>
      </c>
      <c r="C43" s="38"/>
      <c r="D43" s="39">
        <v>331.4</v>
      </c>
      <c r="E43" s="39">
        <v>333.8</v>
      </c>
      <c r="F43" s="39">
        <v>2.4000000000000341</v>
      </c>
      <c r="G43" s="93" t="s">
        <v>69</v>
      </c>
      <c r="H43" s="40">
        <v>74.435833333333321</v>
      </c>
      <c r="I43" s="40">
        <v>5.7258333333333322</v>
      </c>
      <c r="J43" s="40">
        <v>74.435833333333321</v>
      </c>
      <c r="K43" s="40">
        <v>2.7329807692307693</v>
      </c>
      <c r="L43" s="40">
        <v>3.4000000000000004</v>
      </c>
      <c r="M43" s="40">
        <v>242.8571428571463</v>
      </c>
      <c r="N43" s="42">
        <v>26.666666666667048</v>
      </c>
      <c r="O43" s="42">
        <v>0</v>
      </c>
      <c r="P43" s="42">
        <v>0</v>
      </c>
      <c r="Q43" s="42">
        <v>18017.142857142942</v>
      </c>
      <c r="R43" s="42">
        <v>5.1190476190476923</v>
      </c>
      <c r="S43" s="42">
        <v>0</v>
      </c>
      <c r="T43" s="42">
        <v>269.52380952381333</v>
      </c>
      <c r="U43" s="49">
        <v>0</v>
      </c>
    </row>
    <row r="44" spans="1:21" x14ac:dyDescent="0.25">
      <c r="A44" s="46" t="s">
        <v>159</v>
      </c>
      <c r="B44" s="90" t="s">
        <v>183</v>
      </c>
      <c r="C44" s="35"/>
      <c r="D44" s="36">
        <v>333.8</v>
      </c>
      <c r="E44" s="36">
        <v>342.4</v>
      </c>
      <c r="F44" s="36">
        <v>8.5999999999999659</v>
      </c>
      <c r="G44" s="92" t="s">
        <v>69</v>
      </c>
      <c r="H44" s="37">
        <v>70.023139534883711</v>
      </c>
      <c r="I44" s="37">
        <v>5.3863953488372083</v>
      </c>
      <c r="J44" s="37">
        <v>70.023139534883711</v>
      </c>
      <c r="K44" s="37">
        <v>2.8166905187835427</v>
      </c>
      <c r="L44" s="37">
        <v>12.4</v>
      </c>
      <c r="M44" s="37">
        <v>1122.2857142857099</v>
      </c>
      <c r="N44" s="41">
        <v>86.666666666666316</v>
      </c>
      <c r="O44" s="41">
        <v>1</v>
      </c>
      <c r="P44" s="41">
        <v>0</v>
      </c>
      <c r="Q44" s="41">
        <v>60925.714285714217</v>
      </c>
      <c r="R44" s="41">
        <v>16.761904761904695</v>
      </c>
      <c r="S44" s="41">
        <v>0</v>
      </c>
      <c r="T44" s="41">
        <v>1208.9523809523762</v>
      </c>
      <c r="U44" s="47">
        <v>2200</v>
      </c>
    </row>
    <row r="45" spans="1:21" s="164" customFormat="1" x14ac:dyDescent="0.25">
      <c r="A45" s="48" t="s">
        <v>160</v>
      </c>
      <c r="B45" s="91" t="s">
        <v>183</v>
      </c>
      <c r="C45" s="38"/>
      <c r="D45" s="39">
        <v>342.4</v>
      </c>
      <c r="E45" s="39">
        <v>343.1</v>
      </c>
      <c r="F45" s="39">
        <v>0.70000000000004547</v>
      </c>
      <c r="G45" s="93" t="s">
        <v>69</v>
      </c>
      <c r="H45" s="40">
        <v>50.634999999999998</v>
      </c>
      <c r="I45" s="40">
        <v>3.895</v>
      </c>
      <c r="J45" s="40">
        <v>50.634999999999998</v>
      </c>
      <c r="K45" s="40">
        <v>2.8074358974358975</v>
      </c>
      <c r="L45" s="40">
        <v>0.4</v>
      </c>
      <c r="M45" s="40">
        <v>20.571428571429905</v>
      </c>
      <c r="N45" s="42">
        <v>0</v>
      </c>
      <c r="O45" s="42">
        <v>0</v>
      </c>
      <c r="P45" s="42">
        <v>0</v>
      </c>
      <c r="Q45" s="42">
        <v>3596.6857142858544</v>
      </c>
      <c r="R45" s="42">
        <v>0.83333333333338744</v>
      </c>
      <c r="S45" s="42">
        <v>0</v>
      </c>
      <c r="T45" s="42">
        <v>20.571428571429905</v>
      </c>
      <c r="U45" s="49">
        <v>0</v>
      </c>
    </row>
    <row r="46" spans="1:21" x14ac:dyDescent="0.25">
      <c r="A46" s="46" t="s">
        <v>161</v>
      </c>
      <c r="B46" s="90" t="s">
        <v>183</v>
      </c>
      <c r="C46" s="35"/>
      <c r="D46" s="36">
        <v>343.1</v>
      </c>
      <c r="E46" s="36">
        <v>344.4</v>
      </c>
      <c r="F46" s="36">
        <v>1.2999999999999545</v>
      </c>
      <c r="G46" s="92" t="s">
        <v>69</v>
      </c>
      <c r="H46" s="37">
        <v>70.246428571428567</v>
      </c>
      <c r="I46" s="37">
        <v>5.4035714285714285</v>
      </c>
      <c r="J46" s="37">
        <v>70.246428571428567</v>
      </c>
      <c r="K46" s="37">
        <v>2.7687912087912094</v>
      </c>
      <c r="L46" s="37">
        <v>2</v>
      </c>
      <c r="M46" s="37">
        <v>224.57142857142071</v>
      </c>
      <c r="N46" s="41">
        <v>0</v>
      </c>
      <c r="O46" s="41">
        <v>0</v>
      </c>
      <c r="P46" s="41">
        <v>0</v>
      </c>
      <c r="Q46" s="41">
        <v>10489.714285714172</v>
      </c>
      <c r="R46" s="41">
        <v>5.0476190476188707</v>
      </c>
      <c r="S46" s="41">
        <v>0</v>
      </c>
      <c r="T46" s="41">
        <v>224.57142857142071</v>
      </c>
      <c r="U46" s="47">
        <v>0</v>
      </c>
    </row>
    <row r="47" spans="1:21" s="164" customFormat="1" x14ac:dyDescent="0.25">
      <c r="A47" s="48" t="s">
        <v>162</v>
      </c>
      <c r="B47" s="91" t="s">
        <v>183</v>
      </c>
      <c r="C47" s="38"/>
      <c r="D47" s="39">
        <v>344.4</v>
      </c>
      <c r="E47" s="39">
        <v>348.2</v>
      </c>
      <c r="F47" s="39">
        <v>3.8000000000000114</v>
      </c>
      <c r="G47" s="93" t="s">
        <v>69</v>
      </c>
      <c r="H47" s="40">
        <v>77.876842105263165</v>
      </c>
      <c r="I47" s="40">
        <v>5.9905263157894737</v>
      </c>
      <c r="J47" s="40">
        <v>77.876842105263165</v>
      </c>
      <c r="K47" s="40">
        <v>2.8129959514170046</v>
      </c>
      <c r="L47" s="40">
        <v>6.8000000000000007</v>
      </c>
      <c r="M47" s="40">
        <v>943.42857142857429</v>
      </c>
      <c r="N47" s="42">
        <v>0</v>
      </c>
      <c r="O47" s="42">
        <v>0</v>
      </c>
      <c r="P47" s="42">
        <v>0</v>
      </c>
      <c r="Q47" s="42">
        <v>35499.542857142893</v>
      </c>
      <c r="R47" s="42">
        <v>29.500000000000089</v>
      </c>
      <c r="S47" s="42">
        <v>0</v>
      </c>
      <c r="T47" s="42">
        <v>943.42857142857429</v>
      </c>
      <c r="U47" s="49">
        <v>0</v>
      </c>
    </row>
    <row r="48" spans="1:21" x14ac:dyDescent="0.25">
      <c r="A48" s="46" t="s">
        <v>163</v>
      </c>
      <c r="B48" s="90" t="s">
        <v>183</v>
      </c>
      <c r="C48" s="35"/>
      <c r="D48" s="36">
        <v>348.2</v>
      </c>
      <c r="E48" s="36">
        <v>353.5</v>
      </c>
      <c r="F48" s="36">
        <v>5.3000000000000114</v>
      </c>
      <c r="G48" s="92" t="s">
        <v>69</v>
      </c>
      <c r="H48" s="37">
        <v>74.839999999999989</v>
      </c>
      <c r="I48" s="37">
        <v>5.7569230769230764</v>
      </c>
      <c r="J48" s="37">
        <v>74.839999999999989</v>
      </c>
      <c r="K48" s="37">
        <v>2.9522928994082847</v>
      </c>
      <c r="L48" s="37">
        <v>6.0000000000000009</v>
      </c>
      <c r="M48" s="37">
        <v>1159.4285714285738</v>
      </c>
      <c r="N48" s="41">
        <v>53.333333333333442</v>
      </c>
      <c r="O48" s="41">
        <v>2</v>
      </c>
      <c r="P48" s="41">
        <v>0</v>
      </c>
      <c r="Q48" s="41">
        <v>34059.047619047647</v>
      </c>
      <c r="R48" s="41">
        <v>11.78571428571431</v>
      </c>
      <c r="S48" s="41">
        <v>0</v>
      </c>
      <c r="T48" s="41">
        <v>1212.7619047619073</v>
      </c>
      <c r="U48" s="47">
        <v>4400</v>
      </c>
    </row>
    <row r="49" spans="1:21" s="164" customFormat="1" x14ac:dyDescent="0.25">
      <c r="A49" s="48" t="s">
        <v>164</v>
      </c>
      <c r="B49" s="91" t="s">
        <v>183</v>
      </c>
      <c r="C49" s="38"/>
      <c r="D49" s="39">
        <v>353.5</v>
      </c>
      <c r="E49" s="39">
        <v>369.5</v>
      </c>
      <c r="F49" s="39">
        <v>16</v>
      </c>
      <c r="G49" s="93" t="s">
        <v>69</v>
      </c>
      <c r="H49" s="40">
        <v>46.71550000000002</v>
      </c>
      <c r="I49" s="40">
        <v>3.5935000000000015</v>
      </c>
      <c r="J49" s="40">
        <v>46.71550000000002</v>
      </c>
      <c r="K49" s="40">
        <v>3.0797836538461523</v>
      </c>
      <c r="L49" s="40">
        <v>5.4</v>
      </c>
      <c r="M49" s="40">
        <v>426.28571428571422</v>
      </c>
      <c r="N49" s="42">
        <v>0</v>
      </c>
      <c r="O49" s="42">
        <v>22</v>
      </c>
      <c r="P49" s="42">
        <v>0</v>
      </c>
      <c r="Q49" s="42">
        <v>56262.85714285713</v>
      </c>
      <c r="R49" s="42">
        <v>55.714285714285708</v>
      </c>
      <c r="S49" s="42">
        <v>0</v>
      </c>
      <c r="T49" s="42">
        <v>426.28571428571422</v>
      </c>
      <c r="U49" s="49">
        <v>48400.000000000007</v>
      </c>
    </row>
    <row r="50" spans="1:21" x14ac:dyDescent="0.25">
      <c r="A50" s="46" t="s">
        <v>164</v>
      </c>
      <c r="B50" s="90" t="s">
        <v>183</v>
      </c>
      <c r="C50" s="35"/>
      <c r="D50" s="36">
        <v>369.5</v>
      </c>
      <c r="E50" s="36">
        <v>385.5</v>
      </c>
      <c r="F50" s="36">
        <v>16</v>
      </c>
      <c r="G50" s="92" t="s">
        <v>69</v>
      </c>
      <c r="H50" s="37">
        <v>43.559750000000001</v>
      </c>
      <c r="I50" s="37">
        <v>3.3507500000000001</v>
      </c>
      <c r="J50" s="37">
        <v>43.559750000000001</v>
      </c>
      <c r="K50" s="37">
        <v>2.7245432692307685</v>
      </c>
      <c r="L50" s="37">
        <v>10.8</v>
      </c>
      <c r="M50" s="37">
        <v>524.57142857142856</v>
      </c>
      <c r="N50" s="41">
        <v>0</v>
      </c>
      <c r="O50" s="41">
        <v>4</v>
      </c>
      <c r="P50" s="41">
        <v>0</v>
      </c>
      <c r="Q50" s="41">
        <v>82232.380952380947</v>
      </c>
      <c r="R50" s="41">
        <v>156.04761904761907</v>
      </c>
      <c r="S50" s="41">
        <v>0</v>
      </c>
      <c r="T50" s="41">
        <v>524.57142857142856</v>
      </c>
      <c r="U50" s="47">
        <v>8800</v>
      </c>
    </row>
    <row r="51" spans="1:21" s="164" customFormat="1" x14ac:dyDescent="0.25">
      <c r="A51" s="48" t="s">
        <v>164</v>
      </c>
      <c r="B51" s="91" t="s">
        <v>183</v>
      </c>
      <c r="C51" s="38"/>
      <c r="D51" s="39">
        <v>385.5</v>
      </c>
      <c r="E51" s="39">
        <v>401.5</v>
      </c>
      <c r="F51" s="39">
        <v>16</v>
      </c>
      <c r="G51" s="93" t="s">
        <v>69</v>
      </c>
      <c r="H51" s="40">
        <v>47.635250000000006</v>
      </c>
      <c r="I51" s="40">
        <v>3.6642500000000005</v>
      </c>
      <c r="J51" s="40">
        <v>47.635250000000006</v>
      </c>
      <c r="K51" s="40">
        <v>2.79399519230769</v>
      </c>
      <c r="L51" s="40">
        <v>10.6</v>
      </c>
      <c r="M51" s="40">
        <v>1262.8571428571427</v>
      </c>
      <c r="N51" s="42">
        <v>0</v>
      </c>
      <c r="O51" s="42">
        <v>14</v>
      </c>
      <c r="P51" s="42">
        <v>0</v>
      </c>
      <c r="Q51" s="42">
        <v>89851.714285714275</v>
      </c>
      <c r="R51" s="42">
        <v>117.40476190476191</v>
      </c>
      <c r="S51" s="42">
        <v>0</v>
      </c>
      <c r="T51" s="42">
        <v>1262.8571428571427</v>
      </c>
      <c r="U51" s="49">
        <v>30800.000000000004</v>
      </c>
    </row>
    <row r="52" spans="1:21" x14ac:dyDescent="0.25">
      <c r="A52" s="46" t="s">
        <v>165</v>
      </c>
      <c r="B52" s="90" t="s">
        <v>183</v>
      </c>
      <c r="C52" s="35"/>
      <c r="D52" s="36">
        <v>401.5</v>
      </c>
      <c r="E52" s="36">
        <v>411.5</v>
      </c>
      <c r="F52" s="36">
        <v>10</v>
      </c>
      <c r="G52" s="92" t="s">
        <v>69</v>
      </c>
      <c r="H52" s="37">
        <v>53.055599999999998</v>
      </c>
      <c r="I52" s="37">
        <v>4.0811999999999999</v>
      </c>
      <c r="J52" s="37">
        <v>53.055599999999998</v>
      </c>
      <c r="K52" s="37">
        <v>2.851715384615384</v>
      </c>
      <c r="L52" s="37">
        <v>7.8000000000000007</v>
      </c>
      <c r="M52" s="37">
        <v>1178.8571428571429</v>
      </c>
      <c r="N52" s="41">
        <v>0</v>
      </c>
      <c r="O52" s="41">
        <v>3</v>
      </c>
      <c r="P52" s="41">
        <v>0</v>
      </c>
      <c r="Q52" s="41">
        <v>65573.904761904763</v>
      </c>
      <c r="R52" s="41">
        <v>50.571428571428562</v>
      </c>
      <c r="S52" s="41">
        <v>0</v>
      </c>
      <c r="T52" s="41">
        <v>1178.8571428571429</v>
      </c>
      <c r="U52" s="47">
        <v>6600.0000000000009</v>
      </c>
    </row>
    <row r="53" spans="1:21" s="164" customFormat="1" x14ac:dyDescent="0.25">
      <c r="A53" s="48" t="s">
        <v>166</v>
      </c>
      <c r="B53" s="91" t="s">
        <v>183</v>
      </c>
      <c r="C53" s="38"/>
      <c r="D53" s="39">
        <v>411.5</v>
      </c>
      <c r="E53" s="39">
        <v>414.7</v>
      </c>
      <c r="F53" s="39">
        <v>3.1999999999999886</v>
      </c>
      <c r="G53" s="93" t="s">
        <v>69</v>
      </c>
      <c r="H53" s="40">
        <v>55.237812500000011</v>
      </c>
      <c r="I53" s="40">
        <v>4.2490625000000009</v>
      </c>
      <c r="J53" s="40">
        <v>55.237812500000011</v>
      </c>
      <c r="K53" s="40">
        <v>2.7609375000000007</v>
      </c>
      <c r="L53" s="40">
        <v>2.4000000000000004</v>
      </c>
      <c r="M53" s="40">
        <v>506.28571428571246</v>
      </c>
      <c r="N53" s="42">
        <v>0</v>
      </c>
      <c r="O53" s="42">
        <v>2</v>
      </c>
      <c r="P53" s="42">
        <v>0</v>
      </c>
      <c r="Q53" s="42">
        <v>19864.285714285674</v>
      </c>
      <c r="R53" s="42">
        <v>19.476190476190411</v>
      </c>
      <c r="S53" s="42">
        <v>0</v>
      </c>
      <c r="T53" s="42">
        <v>506.28571428571246</v>
      </c>
      <c r="U53" s="49">
        <v>4400</v>
      </c>
    </row>
    <row r="54" spans="1:21" x14ac:dyDescent="0.25">
      <c r="A54" s="46" t="s">
        <v>167</v>
      </c>
      <c r="B54" s="90" t="s">
        <v>183</v>
      </c>
      <c r="C54" s="35"/>
      <c r="D54" s="36">
        <v>414.7</v>
      </c>
      <c r="E54" s="36">
        <v>421.7</v>
      </c>
      <c r="F54" s="36">
        <v>7</v>
      </c>
      <c r="G54" s="92" t="s">
        <v>69</v>
      </c>
      <c r="H54" s="37">
        <v>48.657142857142858</v>
      </c>
      <c r="I54" s="37">
        <v>3.7428571428571429</v>
      </c>
      <c r="J54" s="37">
        <v>48.657142857142858</v>
      </c>
      <c r="K54" s="37">
        <v>2.7272307692307693</v>
      </c>
      <c r="L54" s="37">
        <v>3.8000000000000003</v>
      </c>
      <c r="M54" s="37">
        <v>633.14285714285711</v>
      </c>
      <c r="N54" s="41">
        <v>0</v>
      </c>
      <c r="O54" s="41">
        <v>7</v>
      </c>
      <c r="P54" s="41">
        <v>0</v>
      </c>
      <c r="Q54" s="41">
        <v>30436.761904761908</v>
      </c>
      <c r="R54" s="41">
        <v>22.904761904761902</v>
      </c>
      <c r="S54" s="41">
        <v>0</v>
      </c>
      <c r="T54" s="41">
        <v>633.14285714285711</v>
      </c>
      <c r="U54" s="47">
        <v>15400.000000000002</v>
      </c>
    </row>
    <row r="55" spans="1:21" s="164" customFormat="1" x14ac:dyDescent="0.25">
      <c r="A55" s="48" t="s">
        <v>168</v>
      </c>
      <c r="B55" s="91" t="s">
        <v>183</v>
      </c>
      <c r="C55" s="38"/>
      <c r="D55" s="39">
        <v>421.7</v>
      </c>
      <c r="E55" s="39">
        <v>440.7</v>
      </c>
      <c r="F55" s="39">
        <v>19</v>
      </c>
      <c r="G55" s="93" t="s">
        <v>69</v>
      </c>
      <c r="H55" s="40">
        <v>47.263210526315781</v>
      </c>
      <c r="I55" s="40">
        <v>3.6356315789473679</v>
      </c>
      <c r="J55" s="40">
        <v>47.263210526315781</v>
      </c>
      <c r="K55" s="40">
        <v>2.5598502024291481</v>
      </c>
      <c r="L55" s="40">
        <v>14.000000000000002</v>
      </c>
      <c r="M55" s="40">
        <v>329.14285714285711</v>
      </c>
      <c r="N55" s="42">
        <v>0</v>
      </c>
      <c r="O55" s="42">
        <v>12</v>
      </c>
      <c r="P55" s="42">
        <v>0</v>
      </c>
      <c r="Q55" s="42">
        <v>93506.742857142875</v>
      </c>
      <c r="R55" s="42">
        <v>50.261904761904759</v>
      </c>
      <c r="S55" s="42">
        <v>0</v>
      </c>
      <c r="T55" s="42">
        <v>329.14285714285711</v>
      </c>
      <c r="U55" s="49">
        <v>26400.000000000004</v>
      </c>
    </row>
    <row r="56" spans="1:21" x14ac:dyDescent="0.25">
      <c r="A56" s="46" t="s">
        <v>168</v>
      </c>
      <c r="B56" s="90" t="s">
        <v>183</v>
      </c>
      <c r="C56" s="35"/>
      <c r="D56" s="36">
        <v>440.7</v>
      </c>
      <c r="E56" s="36">
        <v>460.5</v>
      </c>
      <c r="F56" s="36">
        <v>19.800000000000011</v>
      </c>
      <c r="G56" s="92" t="s">
        <v>69</v>
      </c>
      <c r="H56" s="37">
        <v>45.66939393939392</v>
      </c>
      <c r="I56" s="37">
        <v>3.5130303030303014</v>
      </c>
      <c r="J56" s="37">
        <v>45.66939393939392</v>
      </c>
      <c r="K56" s="37">
        <v>2.663014763014762</v>
      </c>
      <c r="L56" s="37">
        <v>12.200000000000001</v>
      </c>
      <c r="M56" s="37">
        <v>1539.4285714285725</v>
      </c>
      <c r="N56" s="41">
        <v>453.3333333333336</v>
      </c>
      <c r="O56" s="41">
        <v>9</v>
      </c>
      <c r="P56" s="41">
        <v>0</v>
      </c>
      <c r="Q56" s="41">
        <v>84301.714285714319</v>
      </c>
      <c r="R56" s="41">
        <v>53.714285714285751</v>
      </c>
      <c r="S56" s="41">
        <v>0</v>
      </c>
      <c r="T56" s="41">
        <v>1992.761904761906</v>
      </c>
      <c r="U56" s="47">
        <v>19800</v>
      </c>
    </row>
    <row r="57" spans="1:21" s="164" customFormat="1" x14ac:dyDescent="0.25">
      <c r="A57" s="48" t="s">
        <v>169</v>
      </c>
      <c r="B57" s="91" t="s">
        <v>183</v>
      </c>
      <c r="C57" s="38"/>
      <c r="D57" s="39">
        <v>460.5</v>
      </c>
      <c r="E57" s="39">
        <v>464.9</v>
      </c>
      <c r="F57" s="39">
        <v>4.3999999999999773</v>
      </c>
      <c r="G57" s="93" t="s">
        <v>69</v>
      </c>
      <c r="H57" s="40">
        <v>49.683636363636367</v>
      </c>
      <c r="I57" s="40">
        <v>3.8218181818181822</v>
      </c>
      <c r="J57" s="40">
        <v>49.683636363636367</v>
      </c>
      <c r="K57" s="40">
        <v>2.5410139860139864</v>
      </c>
      <c r="L57" s="40">
        <v>3</v>
      </c>
      <c r="M57" s="40">
        <v>99.999999999999474</v>
      </c>
      <c r="N57" s="42">
        <v>0</v>
      </c>
      <c r="O57" s="42">
        <v>2</v>
      </c>
      <c r="P57" s="42">
        <v>0</v>
      </c>
      <c r="Q57" s="42">
        <v>18678.857142857101</v>
      </c>
      <c r="R57" s="42">
        <v>1.7142857142857053</v>
      </c>
      <c r="S57" s="42">
        <v>0</v>
      </c>
      <c r="T57" s="42">
        <v>99.999999999999474</v>
      </c>
      <c r="U57" s="49">
        <v>4400</v>
      </c>
    </row>
    <row r="58" spans="1:21" x14ac:dyDescent="0.25">
      <c r="A58" s="46" t="s">
        <v>170</v>
      </c>
      <c r="B58" s="90" t="s">
        <v>183</v>
      </c>
      <c r="C58" s="35"/>
      <c r="D58" s="36">
        <v>464.9</v>
      </c>
      <c r="E58" s="36">
        <v>480</v>
      </c>
      <c r="F58" s="36">
        <v>15.100000000000023</v>
      </c>
      <c r="G58" s="92" t="s">
        <v>69</v>
      </c>
      <c r="H58" s="37">
        <v>33.770065789473691</v>
      </c>
      <c r="I58" s="37">
        <v>2.5976973684210529</v>
      </c>
      <c r="J58" s="37">
        <v>33.770065789473691</v>
      </c>
      <c r="K58" s="37">
        <v>2.4329301619433199</v>
      </c>
      <c r="L58" s="37">
        <v>2.2000000000000002</v>
      </c>
      <c r="M58" s="37">
        <v>262.28571428571462</v>
      </c>
      <c r="N58" s="41">
        <v>0</v>
      </c>
      <c r="O58" s="41">
        <v>2</v>
      </c>
      <c r="P58" s="41">
        <v>0</v>
      </c>
      <c r="Q58" s="41">
        <v>31810.285714285754</v>
      </c>
      <c r="R58" s="41">
        <v>13.619047619047638</v>
      </c>
      <c r="S58" s="41">
        <v>0</v>
      </c>
      <c r="T58" s="41">
        <v>262.28571428571462</v>
      </c>
      <c r="U58" s="47">
        <v>4400</v>
      </c>
    </row>
    <row r="59" spans="1:21" s="164" customFormat="1" x14ac:dyDescent="0.25">
      <c r="A59" s="48" t="s">
        <v>171</v>
      </c>
      <c r="B59" s="91" t="s">
        <v>183</v>
      </c>
      <c r="C59" s="38"/>
      <c r="D59" s="39">
        <v>480</v>
      </c>
      <c r="E59" s="39">
        <v>492</v>
      </c>
      <c r="F59" s="39">
        <v>12</v>
      </c>
      <c r="G59" s="93" t="s">
        <v>69</v>
      </c>
      <c r="H59" s="40">
        <v>41.392000000000003</v>
      </c>
      <c r="I59" s="40">
        <v>3.1840000000000002</v>
      </c>
      <c r="J59" s="40">
        <v>41.392000000000003</v>
      </c>
      <c r="K59" s="40">
        <v>2.8280769230769236</v>
      </c>
      <c r="L59" s="40">
        <v>4.6000000000000005</v>
      </c>
      <c r="M59" s="40">
        <v>102.28571428571429</v>
      </c>
      <c r="N59" s="42">
        <v>0</v>
      </c>
      <c r="O59" s="42">
        <v>0</v>
      </c>
      <c r="P59" s="42">
        <v>0</v>
      </c>
      <c r="Q59" s="42">
        <v>32880</v>
      </c>
      <c r="R59" s="42">
        <v>5</v>
      </c>
      <c r="S59" s="42">
        <v>0</v>
      </c>
      <c r="T59" s="42">
        <v>102.28571428571429</v>
      </c>
      <c r="U59" s="49">
        <v>0</v>
      </c>
    </row>
    <row r="60" spans="1:21" x14ac:dyDescent="0.25">
      <c r="A60" s="46" t="s">
        <v>171</v>
      </c>
      <c r="B60" s="90" t="s">
        <v>183</v>
      </c>
      <c r="C60" s="35"/>
      <c r="D60" s="36">
        <v>492</v>
      </c>
      <c r="E60" s="36">
        <v>503.7</v>
      </c>
      <c r="F60" s="36">
        <v>11.699999999999989</v>
      </c>
      <c r="G60" s="92" t="s">
        <v>69</v>
      </c>
      <c r="H60" s="37">
        <v>37.287586206896535</v>
      </c>
      <c r="I60" s="37">
        <v>2.8682758620689643</v>
      </c>
      <c r="J60" s="37">
        <v>37.287586206896535</v>
      </c>
      <c r="K60" s="37">
        <v>2.6568766578249328</v>
      </c>
      <c r="L60" s="37">
        <v>2.4</v>
      </c>
      <c r="M60" s="37">
        <v>121.71428571428561</v>
      </c>
      <c r="N60" s="41">
        <v>0</v>
      </c>
      <c r="O60" s="41">
        <v>0</v>
      </c>
      <c r="P60" s="41">
        <v>0</v>
      </c>
      <c r="Q60" s="41">
        <v>29835.428571428554</v>
      </c>
      <c r="R60" s="41">
        <v>9.2380952380952301</v>
      </c>
      <c r="S60" s="41">
        <v>0</v>
      </c>
      <c r="T60" s="41">
        <v>121.71428571428561</v>
      </c>
      <c r="U60" s="47">
        <v>0</v>
      </c>
    </row>
    <row r="61" spans="1:21" s="164" customFormat="1" x14ac:dyDescent="0.25">
      <c r="A61" s="48" t="s">
        <v>172</v>
      </c>
      <c r="B61" s="91" t="s">
        <v>183</v>
      </c>
      <c r="C61" s="38"/>
      <c r="D61" s="39">
        <v>503.7</v>
      </c>
      <c r="E61" s="39">
        <v>507.1</v>
      </c>
      <c r="F61" s="39">
        <v>3.4000000000000341</v>
      </c>
      <c r="G61" s="93" t="s">
        <v>69</v>
      </c>
      <c r="H61" s="40">
        <v>34.606764705882355</v>
      </c>
      <c r="I61" s="40">
        <v>2.6620588235294118</v>
      </c>
      <c r="J61" s="40">
        <v>34.606764705882355</v>
      </c>
      <c r="K61" s="40">
        <v>2.2935746606334848</v>
      </c>
      <c r="L61" s="40">
        <v>1</v>
      </c>
      <c r="M61" s="40">
        <v>140.00000000000139</v>
      </c>
      <c r="N61" s="42">
        <v>0</v>
      </c>
      <c r="O61" s="42">
        <v>0</v>
      </c>
      <c r="P61" s="42">
        <v>0</v>
      </c>
      <c r="Q61" s="42">
        <v>12190.285714285801</v>
      </c>
      <c r="R61" s="42">
        <v>0</v>
      </c>
      <c r="S61" s="42">
        <v>0</v>
      </c>
      <c r="T61" s="42">
        <v>140.00000000000139</v>
      </c>
      <c r="U61" s="49">
        <v>0</v>
      </c>
    </row>
    <row r="62" spans="1:21" x14ac:dyDescent="0.25">
      <c r="A62" s="46" t="s">
        <v>173</v>
      </c>
      <c r="B62" s="90" t="s">
        <v>183</v>
      </c>
      <c r="C62" s="35"/>
      <c r="D62" s="36">
        <v>507.1</v>
      </c>
      <c r="E62" s="36">
        <v>524.30000000000007</v>
      </c>
      <c r="F62" s="36">
        <v>17.200000000000045</v>
      </c>
      <c r="G62" s="92" t="s">
        <v>69</v>
      </c>
      <c r="H62" s="37">
        <v>39.932674418604648</v>
      </c>
      <c r="I62" s="37">
        <v>3.0717441860465113</v>
      </c>
      <c r="J62" s="37">
        <v>39.932674418604648</v>
      </c>
      <c r="K62" s="37">
        <v>2.5466815742397122</v>
      </c>
      <c r="L62" s="37">
        <v>6.2000000000000011</v>
      </c>
      <c r="M62" s="37">
        <v>368.00000000000091</v>
      </c>
      <c r="N62" s="41">
        <v>0</v>
      </c>
      <c r="O62" s="41">
        <v>1</v>
      </c>
      <c r="P62" s="41">
        <v>0</v>
      </c>
      <c r="Q62" s="41">
        <v>76104.571428571551</v>
      </c>
      <c r="R62" s="41">
        <v>31.380952380952458</v>
      </c>
      <c r="S62" s="41">
        <v>0</v>
      </c>
      <c r="T62" s="41">
        <v>368.00000000000091</v>
      </c>
      <c r="U62" s="47">
        <v>2200</v>
      </c>
    </row>
    <row r="63" spans="1:21" s="164" customFormat="1" x14ac:dyDescent="0.25">
      <c r="A63" s="48" t="s">
        <v>173</v>
      </c>
      <c r="B63" s="91" t="s">
        <v>183</v>
      </c>
      <c r="C63" s="38"/>
      <c r="D63" s="39">
        <v>524.30000000000007</v>
      </c>
      <c r="E63" s="39">
        <v>541.50000000000011</v>
      </c>
      <c r="F63" s="39">
        <v>17.200000000000045</v>
      </c>
      <c r="G63" s="93" t="s">
        <v>69</v>
      </c>
      <c r="H63" s="40">
        <v>49.821744186046509</v>
      </c>
      <c r="I63" s="40">
        <v>3.8324418604651163</v>
      </c>
      <c r="J63" s="40">
        <v>49.821744186046509</v>
      </c>
      <c r="K63" s="40">
        <v>2.7932558139534862</v>
      </c>
      <c r="L63" s="40">
        <v>12.200000000000001</v>
      </c>
      <c r="M63" s="40">
        <v>388.00000000000097</v>
      </c>
      <c r="N63" s="42">
        <v>0</v>
      </c>
      <c r="O63" s="42">
        <v>2</v>
      </c>
      <c r="P63" s="42">
        <v>0</v>
      </c>
      <c r="Q63" s="42">
        <v>95661.142857142986</v>
      </c>
      <c r="R63" s="42">
        <v>50.428571428571551</v>
      </c>
      <c r="S63" s="42">
        <v>0</v>
      </c>
      <c r="T63" s="42">
        <v>388.00000000000097</v>
      </c>
      <c r="U63" s="49">
        <v>4400</v>
      </c>
    </row>
    <row r="64" spans="1:21" x14ac:dyDescent="0.25">
      <c r="A64" s="46" t="s">
        <v>173</v>
      </c>
      <c r="B64" s="90" t="s">
        <v>183</v>
      </c>
      <c r="C64" s="35"/>
      <c r="D64" s="36">
        <v>541.50000000000011</v>
      </c>
      <c r="E64" s="36">
        <v>558.70000000000016</v>
      </c>
      <c r="F64" s="36">
        <v>17.200000000000045</v>
      </c>
      <c r="G64" s="92" t="s">
        <v>69</v>
      </c>
      <c r="H64" s="37">
        <v>39.680232558139529</v>
      </c>
      <c r="I64" s="37">
        <v>3.0523255813953485</v>
      </c>
      <c r="J64" s="37">
        <v>39.680232558139529</v>
      </c>
      <c r="K64" s="37">
        <v>2.7793336314847927</v>
      </c>
      <c r="L64" s="37">
        <v>3.6000000000000005</v>
      </c>
      <c r="M64" s="37">
        <v>81.714285714285921</v>
      </c>
      <c r="N64" s="41">
        <v>0</v>
      </c>
      <c r="O64" s="41">
        <v>11</v>
      </c>
      <c r="P64" s="41">
        <v>0</v>
      </c>
      <c r="Q64" s="41">
        <v>50183.523809523904</v>
      </c>
      <c r="R64" s="41">
        <v>10.190476190476216</v>
      </c>
      <c r="S64" s="41">
        <v>0</v>
      </c>
      <c r="T64" s="41">
        <v>81.714285714285921</v>
      </c>
      <c r="U64" s="47">
        <v>24200.000000000004</v>
      </c>
    </row>
    <row r="65" spans="1:21" s="164" customFormat="1" x14ac:dyDescent="0.25">
      <c r="A65" s="48" t="s">
        <v>173</v>
      </c>
      <c r="B65" s="91" t="s">
        <v>183</v>
      </c>
      <c r="C65" s="38"/>
      <c r="D65" s="39">
        <v>558.70000000000016</v>
      </c>
      <c r="E65" s="39">
        <v>575.9000000000002</v>
      </c>
      <c r="F65" s="39">
        <v>17.200000000000045</v>
      </c>
      <c r="G65" s="93" t="s">
        <v>69</v>
      </c>
      <c r="H65" s="40">
        <v>31.229476744186037</v>
      </c>
      <c r="I65" s="40">
        <v>2.4022674418604644</v>
      </c>
      <c r="J65" s="40">
        <v>31.229476744186037</v>
      </c>
      <c r="K65" s="40">
        <v>2.3689937388193192</v>
      </c>
      <c r="L65" s="40">
        <v>0.4</v>
      </c>
      <c r="M65" s="40">
        <v>20.00000000000005</v>
      </c>
      <c r="N65" s="42">
        <v>0</v>
      </c>
      <c r="O65" s="42">
        <v>23</v>
      </c>
      <c r="P65" s="42">
        <v>0</v>
      </c>
      <c r="Q65" s="42">
        <v>34370.476190476271</v>
      </c>
      <c r="R65" s="42">
        <v>5.0952380952381082</v>
      </c>
      <c r="S65" s="42">
        <v>0</v>
      </c>
      <c r="T65" s="42">
        <v>20.00000000000005</v>
      </c>
      <c r="U65" s="49">
        <v>50600.000000000007</v>
      </c>
    </row>
    <row r="66" spans="1:21" x14ac:dyDescent="0.25">
      <c r="A66" s="46" t="s">
        <v>173</v>
      </c>
      <c r="B66" s="90" t="s">
        <v>183</v>
      </c>
      <c r="C66" s="35"/>
      <c r="D66" s="36">
        <v>575.9000000000002</v>
      </c>
      <c r="E66" s="36">
        <v>592.9</v>
      </c>
      <c r="F66" s="36">
        <v>16.999999999999773</v>
      </c>
      <c r="G66" s="92" t="s">
        <v>69</v>
      </c>
      <c r="H66" s="37">
        <v>27.012470588235296</v>
      </c>
      <c r="I66" s="37">
        <v>2.0778823529411765</v>
      </c>
      <c r="J66" s="37">
        <v>27.012470588235296</v>
      </c>
      <c r="K66" s="37">
        <v>2.0409954751131223</v>
      </c>
      <c r="L66" s="37">
        <v>0.8</v>
      </c>
      <c r="M66" s="37">
        <v>41.142857142856592</v>
      </c>
      <c r="N66" s="41">
        <v>0</v>
      </c>
      <c r="O66" s="41">
        <v>27</v>
      </c>
      <c r="P66" s="41">
        <v>0</v>
      </c>
      <c r="Q66" s="41">
        <v>36311.619047618602</v>
      </c>
      <c r="R66" s="41">
        <v>15.404761904761701</v>
      </c>
      <c r="S66" s="41">
        <v>0</v>
      </c>
      <c r="T66" s="41">
        <v>41.142857142856592</v>
      </c>
      <c r="U66" s="47">
        <v>59400.000000000007</v>
      </c>
    </row>
    <row r="67" spans="1:21" s="164" customFormat="1" x14ac:dyDescent="0.25">
      <c r="A67" s="48" t="s">
        <v>174</v>
      </c>
      <c r="B67" s="91" t="s">
        <v>183</v>
      </c>
      <c r="C67" s="38"/>
      <c r="D67" s="39">
        <v>592.9</v>
      </c>
      <c r="E67" s="39">
        <v>600.70000000000005</v>
      </c>
      <c r="F67" s="39">
        <v>7.8000000000000682</v>
      </c>
      <c r="G67" s="93" t="s">
        <v>69</v>
      </c>
      <c r="H67" s="40">
        <v>36.921666666666667</v>
      </c>
      <c r="I67" s="40">
        <v>2.8401282051282051</v>
      </c>
      <c r="J67" s="40">
        <v>36.921666666666667</v>
      </c>
      <c r="K67" s="40">
        <v>2.2635798816568049</v>
      </c>
      <c r="L67" s="40">
        <v>3.6000000000000005</v>
      </c>
      <c r="M67" s="40">
        <v>361.14285714286029</v>
      </c>
      <c r="N67" s="42">
        <v>0</v>
      </c>
      <c r="O67" s="42">
        <v>0</v>
      </c>
      <c r="P67" s="42">
        <v>0</v>
      </c>
      <c r="Q67" s="42">
        <v>31691.733333333497</v>
      </c>
      <c r="R67" s="42">
        <v>3.3809523809524107</v>
      </c>
      <c r="S67" s="42">
        <v>0</v>
      </c>
      <c r="T67" s="42">
        <v>361.14285714286029</v>
      </c>
      <c r="U67" s="49">
        <v>0</v>
      </c>
    </row>
    <row r="68" spans="1:21" x14ac:dyDescent="0.25">
      <c r="A68" s="46" t="s">
        <v>175</v>
      </c>
      <c r="B68" s="90" t="s">
        <v>183</v>
      </c>
      <c r="C68" s="35"/>
      <c r="D68" s="36">
        <v>600.70000000000005</v>
      </c>
      <c r="E68" s="36">
        <v>621.45000000000005</v>
      </c>
      <c r="F68" s="36">
        <v>20.75</v>
      </c>
      <c r="G68" s="92" t="s">
        <v>69</v>
      </c>
      <c r="H68" s="37">
        <v>36.70750000000001</v>
      </c>
      <c r="I68" s="37">
        <v>2.8236538461538467</v>
      </c>
      <c r="J68" s="37">
        <v>36.70750000000001</v>
      </c>
      <c r="K68" s="37">
        <v>2.3814571005917147</v>
      </c>
      <c r="L68" s="37">
        <v>7.8000000000000007</v>
      </c>
      <c r="M68" s="37">
        <v>282.72089182493801</v>
      </c>
      <c r="N68" s="41">
        <v>0</v>
      </c>
      <c r="O68" s="41">
        <v>0</v>
      </c>
      <c r="P68" s="41">
        <v>0</v>
      </c>
      <c r="Q68" s="41">
        <v>81153.165428020919</v>
      </c>
      <c r="R68" s="41">
        <v>43.026883200293604</v>
      </c>
      <c r="S68" s="41">
        <v>0</v>
      </c>
      <c r="T68" s="41">
        <v>282.72089182493801</v>
      </c>
      <c r="U68" s="47">
        <v>0</v>
      </c>
    </row>
    <row r="69" spans="1:21" s="164" customFormat="1" x14ac:dyDescent="0.25">
      <c r="A69" s="48" t="s">
        <v>175</v>
      </c>
      <c r="B69" s="91" t="s">
        <v>183</v>
      </c>
      <c r="C69" s="38"/>
      <c r="D69" s="39">
        <v>621.45000000000005</v>
      </c>
      <c r="E69" s="39">
        <v>642.20000000000005</v>
      </c>
      <c r="F69" s="39">
        <v>20.75</v>
      </c>
      <c r="G69" s="93" t="s">
        <v>69</v>
      </c>
      <c r="H69" s="40">
        <v>33.645625000000003</v>
      </c>
      <c r="I69" s="40">
        <v>2.5881250000000002</v>
      </c>
      <c r="J69" s="40">
        <v>33.645625000000003</v>
      </c>
      <c r="K69" s="40">
        <v>2.3625776627218924</v>
      </c>
      <c r="L69" s="40">
        <v>3.8000000000000003</v>
      </c>
      <c r="M69" s="40">
        <v>240.11571841851492</v>
      </c>
      <c r="N69" s="42">
        <v>0</v>
      </c>
      <c r="O69" s="42">
        <v>0</v>
      </c>
      <c r="P69" s="42">
        <v>0</v>
      </c>
      <c r="Q69" s="42">
        <v>84074.706111952954</v>
      </c>
      <c r="R69" s="42">
        <v>21.84386049501768</v>
      </c>
      <c r="S69" s="42">
        <v>0</v>
      </c>
      <c r="T69" s="42">
        <v>240.11571841851492</v>
      </c>
      <c r="U69" s="49">
        <v>0</v>
      </c>
    </row>
    <row r="70" spans="1:21" x14ac:dyDescent="0.25">
      <c r="A70" s="46" t="s">
        <v>176</v>
      </c>
      <c r="B70" s="90" t="s">
        <v>183</v>
      </c>
      <c r="C70" s="35"/>
      <c r="D70" s="36">
        <v>642.20000000000005</v>
      </c>
      <c r="E70" s="36">
        <v>655.4</v>
      </c>
      <c r="F70" s="36">
        <v>13.199999999999932</v>
      </c>
      <c r="G70" s="92" t="s">
        <v>69</v>
      </c>
      <c r="H70" s="37">
        <v>32.395606060606063</v>
      </c>
      <c r="I70" s="37">
        <v>2.4919696969696972</v>
      </c>
      <c r="J70" s="37">
        <v>32.395606060606063</v>
      </c>
      <c r="K70" s="37">
        <v>2.2649067599067596</v>
      </c>
      <c r="L70" s="37">
        <v>2.4000000000000004</v>
      </c>
      <c r="M70" s="37">
        <v>39.999999999999787</v>
      </c>
      <c r="N70" s="41">
        <v>0</v>
      </c>
      <c r="O70" s="41">
        <v>0</v>
      </c>
      <c r="P70" s="41">
        <v>0</v>
      </c>
      <c r="Q70" s="41">
        <v>58411.923809523549</v>
      </c>
      <c r="R70" s="41">
        <v>27.547619047618898</v>
      </c>
      <c r="S70" s="41">
        <v>0</v>
      </c>
      <c r="T70" s="41">
        <v>39.999999999999787</v>
      </c>
      <c r="U70" s="47">
        <v>0</v>
      </c>
    </row>
    <row r="71" spans="1:21" s="164" customFormat="1" x14ac:dyDescent="0.25">
      <c r="A71" s="48" t="s">
        <v>177</v>
      </c>
      <c r="B71" s="91" t="s">
        <v>183</v>
      </c>
      <c r="C71" s="38"/>
      <c r="D71" s="39">
        <v>655.4</v>
      </c>
      <c r="E71" s="39">
        <v>672.4</v>
      </c>
      <c r="F71" s="39">
        <v>17</v>
      </c>
      <c r="G71" s="93" t="s">
        <v>69</v>
      </c>
      <c r="H71" s="40">
        <v>29.601764705882356</v>
      </c>
      <c r="I71" s="40">
        <v>2.277058823529412</v>
      </c>
      <c r="J71" s="40">
        <v>29.601764705882356</v>
      </c>
      <c r="K71" s="40">
        <v>2.165796380090498</v>
      </c>
      <c r="L71" s="40">
        <v>2</v>
      </c>
      <c r="M71" s="40">
        <v>19.999999999999996</v>
      </c>
      <c r="N71" s="42">
        <v>0</v>
      </c>
      <c r="O71" s="42">
        <v>0</v>
      </c>
      <c r="P71" s="42">
        <v>0</v>
      </c>
      <c r="Q71" s="42">
        <v>46862.380952380947</v>
      </c>
      <c r="R71" s="42">
        <v>14.166666666666666</v>
      </c>
      <c r="S71" s="42">
        <v>0</v>
      </c>
      <c r="T71" s="42">
        <v>19.999999999999996</v>
      </c>
      <c r="U71" s="49">
        <v>0</v>
      </c>
    </row>
    <row r="72" spans="1:21" x14ac:dyDescent="0.25">
      <c r="A72" s="46" t="s">
        <v>177</v>
      </c>
      <c r="B72" s="90" t="s">
        <v>183</v>
      </c>
      <c r="C72" s="35"/>
      <c r="D72" s="36">
        <v>672.4</v>
      </c>
      <c r="E72" s="36">
        <v>689.4</v>
      </c>
      <c r="F72" s="36">
        <v>17</v>
      </c>
      <c r="G72" s="92" t="s">
        <v>69</v>
      </c>
      <c r="H72" s="37">
        <v>28.706294117647055</v>
      </c>
      <c r="I72" s="37">
        <v>2.208176470588235</v>
      </c>
      <c r="J72" s="37">
        <v>28.706294117647055</v>
      </c>
      <c r="K72" s="37">
        <v>2.1192579185520364</v>
      </c>
      <c r="L72" s="37">
        <v>1.8000000000000003</v>
      </c>
      <c r="M72" s="37">
        <v>301.14285714285711</v>
      </c>
      <c r="N72" s="41">
        <v>0</v>
      </c>
      <c r="O72" s="41">
        <v>1</v>
      </c>
      <c r="P72" s="41">
        <v>0</v>
      </c>
      <c r="Q72" s="41">
        <v>44509.904761904763</v>
      </c>
      <c r="R72" s="41">
        <v>19.404761904761905</v>
      </c>
      <c r="S72" s="41">
        <v>0</v>
      </c>
      <c r="T72" s="41">
        <v>301.14285714285711</v>
      </c>
      <c r="U72" s="47">
        <v>2200</v>
      </c>
    </row>
    <row r="73" spans="1:21" s="164" customFormat="1" x14ac:dyDescent="0.25">
      <c r="A73" s="48" t="s">
        <v>178</v>
      </c>
      <c r="B73" s="91" t="s">
        <v>183</v>
      </c>
      <c r="C73" s="38"/>
      <c r="D73" s="39">
        <v>689.4</v>
      </c>
      <c r="E73" s="39">
        <v>708.1</v>
      </c>
      <c r="F73" s="39">
        <v>18.700000000000045</v>
      </c>
      <c r="G73" s="93" t="s">
        <v>69</v>
      </c>
      <c r="H73" s="40">
        <v>28.242849462365584</v>
      </c>
      <c r="I73" s="40">
        <v>2.1725268817204295</v>
      </c>
      <c r="J73" s="40">
        <v>28.242849462365584</v>
      </c>
      <c r="K73" s="40">
        <v>2.0995244003308513</v>
      </c>
      <c r="L73" s="40">
        <v>1.4000000000000001</v>
      </c>
      <c r="M73" s="40">
        <v>260.00000000000057</v>
      </c>
      <c r="N73" s="42">
        <v>0</v>
      </c>
      <c r="O73" s="42">
        <v>0</v>
      </c>
      <c r="P73" s="42">
        <v>0</v>
      </c>
      <c r="Q73" s="42">
        <v>50010.666666666759</v>
      </c>
      <c r="R73" s="42">
        <v>42.571428571428669</v>
      </c>
      <c r="S73" s="42">
        <v>0</v>
      </c>
      <c r="T73" s="42">
        <v>260.00000000000057</v>
      </c>
      <c r="U73" s="49">
        <v>0</v>
      </c>
    </row>
    <row r="74" spans="1:21" x14ac:dyDescent="0.25">
      <c r="A74" s="46" t="s">
        <v>178</v>
      </c>
      <c r="B74" s="90" t="s">
        <v>183</v>
      </c>
      <c r="C74" s="35"/>
      <c r="D74" s="36">
        <v>708.1</v>
      </c>
      <c r="E74" s="36">
        <v>726.80000000000007</v>
      </c>
      <c r="F74" s="36">
        <v>18.700000000000045</v>
      </c>
      <c r="G74" s="92" t="s">
        <v>69</v>
      </c>
      <c r="H74" s="37">
        <v>28.194095744680858</v>
      </c>
      <c r="I74" s="37">
        <v>2.1687765957446814</v>
      </c>
      <c r="J74" s="37">
        <v>28.194095744680858</v>
      </c>
      <c r="K74" s="37">
        <v>2.1605973813420629</v>
      </c>
      <c r="L74" s="37">
        <v>1.6</v>
      </c>
      <c r="M74" s="37">
        <v>61.714285714285865</v>
      </c>
      <c r="N74" s="41">
        <v>0</v>
      </c>
      <c r="O74" s="41">
        <v>4</v>
      </c>
      <c r="P74" s="41">
        <v>0</v>
      </c>
      <c r="Q74" s="41">
        <v>43601.714285714363</v>
      </c>
      <c r="R74" s="41">
        <v>13.595238095238127</v>
      </c>
      <c r="S74" s="41">
        <v>0</v>
      </c>
      <c r="T74" s="41">
        <v>61.714285714285865</v>
      </c>
      <c r="U74" s="47">
        <v>8800</v>
      </c>
    </row>
    <row r="75" spans="1:21" s="164" customFormat="1" x14ac:dyDescent="0.25">
      <c r="A75" s="48" t="s">
        <v>178</v>
      </c>
      <c r="B75" s="91" t="s">
        <v>183</v>
      </c>
      <c r="C75" s="38"/>
      <c r="D75" s="39">
        <v>726.80000000000007</v>
      </c>
      <c r="E75" s="39">
        <v>746</v>
      </c>
      <c r="F75" s="39">
        <v>19.199999999999932</v>
      </c>
      <c r="G75" s="93" t="s">
        <v>69</v>
      </c>
      <c r="H75" s="40">
        <v>27.161197916666662</v>
      </c>
      <c r="I75" s="40">
        <v>2.0893229166666663</v>
      </c>
      <c r="J75" s="40">
        <v>27.161197916666662</v>
      </c>
      <c r="K75" s="40">
        <v>2.0893229166666663</v>
      </c>
      <c r="L75" s="40">
        <v>0</v>
      </c>
      <c r="M75" s="40">
        <v>60.571428571428342</v>
      </c>
      <c r="N75" s="42">
        <v>0</v>
      </c>
      <c r="O75" s="42">
        <v>12</v>
      </c>
      <c r="P75" s="42">
        <v>0</v>
      </c>
      <c r="Q75" s="42">
        <v>41904.666666666519</v>
      </c>
      <c r="R75" s="42">
        <v>8.4285714285713986</v>
      </c>
      <c r="S75" s="42">
        <v>0</v>
      </c>
      <c r="T75" s="42">
        <v>60.571428571428342</v>
      </c>
      <c r="U75" s="49">
        <v>26400.000000000004</v>
      </c>
    </row>
    <row r="76" spans="1:21" x14ac:dyDescent="0.25">
      <c r="A76" s="46" t="s">
        <v>179</v>
      </c>
      <c r="B76" s="90" t="s">
        <v>183</v>
      </c>
      <c r="C76" s="35"/>
      <c r="D76" s="36">
        <v>746</v>
      </c>
      <c r="E76" s="36">
        <v>751.8</v>
      </c>
      <c r="F76" s="36">
        <v>5.7999999999999545</v>
      </c>
      <c r="G76" s="92" t="s">
        <v>69</v>
      </c>
      <c r="H76" s="37">
        <v>49.619655172413786</v>
      </c>
      <c r="I76" s="37">
        <v>3.8168965517241373</v>
      </c>
      <c r="J76" s="37">
        <v>49.619655172413786</v>
      </c>
      <c r="K76" s="37">
        <v>2.4772148541114065</v>
      </c>
      <c r="L76" s="37">
        <v>2</v>
      </c>
      <c r="M76" s="37">
        <v>502.8571428571388</v>
      </c>
      <c r="N76" s="41">
        <v>0</v>
      </c>
      <c r="O76" s="41">
        <v>6</v>
      </c>
      <c r="P76" s="41">
        <v>0</v>
      </c>
      <c r="Q76" s="41">
        <v>17807.999999999916</v>
      </c>
      <c r="R76" s="41">
        <v>1.7142857142857006</v>
      </c>
      <c r="S76" s="41">
        <v>0</v>
      </c>
      <c r="T76" s="41">
        <v>502.8571428571388</v>
      </c>
      <c r="U76" s="47">
        <v>13200.000000000002</v>
      </c>
    </row>
    <row r="77" spans="1:21" s="164" customFormat="1" x14ac:dyDescent="0.25">
      <c r="A77" s="48" t="s">
        <v>180</v>
      </c>
      <c r="B77" s="91" t="s">
        <v>183</v>
      </c>
      <c r="C77" s="38"/>
      <c r="D77" s="39">
        <v>751.8</v>
      </c>
      <c r="E77" s="39">
        <v>760</v>
      </c>
      <c r="F77" s="39">
        <v>8.2000000000000455</v>
      </c>
      <c r="G77" s="93" t="s">
        <v>69</v>
      </c>
      <c r="H77" s="40">
        <v>36.269999999999996</v>
      </c>
      <c r="I77" s="40">
        <v>2.7899999999999996</v>
      </c>
      <c r="J77" s="40">
        <v>36.269999999999996</v>
      </c>
      <c r="K77" s="40">
        <v>2.342410881801126</v>
      </c>
      <c r="L77" s="40">
        <v>2</v>
      </c>
      <c r="M77" s="40">
        <v>282.28571428571581</v>
      </c>
      <c r="N77" s="42">
        <v>0</v>
      </c>
      <c r="O77" s="42">
        <v>0</v>
      </c>
      <c r="P77" s="42">
        <v>0</v>
      </c>
      <c r="Q77" s="42">
        <v>22774.857142857229</v>
      </c>
      <c r="R77" s="42">
        <v>9.214285714285765</v>
      </c>
      <c r="S77" s="42">
        <v>0</v>
      </c>
      <c r="T77" s="42">
        <v>282.28571428571581</v>
      </c>
      <c r="U77" s="49">
        <v>0</v>
      </c>
    </row>
    <row r="78" spans="1:21" x14ac:dyDescent="0.25">
      <c r="A78" s="46" t="s">
        <v>181</v>
      </c>
      <c r="B78" s="90" t="s">
        <v>183</v>
      </c>
      <c r="C78" s="35"/>
      <c r="D78" s="36">
        <v>760</v>
      </c>
      <c r="E78" s="36">
        <v>773.5</v>
      </c>
      <c r="F78" s="36">
        <v>13.5</v>
      </c>
      <c r="G78" s="92" t="s">
        <v>69</v>
      </c>
      <c r="H78" s="37">
        <v>24.238208955223879</v>
      </c>
      <c r="I78" s="37">
        <v>1.8644776119402984</v>
      </c>
      <c r="J78" s="37">
        <v>24.238208955223879</v>
      </c>
      <c r="K78" s="37">
        <v>1.8644776119402984</v>
      </c>
      <c r="L78" s="37">
        <v>0</v>
      </c>
      <c r="M78" s="37">
        <v>0</v>
      </c>
      <c r="N78" s="41">
        <v>0</v>
      </c>
      <c r="O78" s="41">
        <v>6</v>
      </c>
      <c r="P78" s="41">
        <v>0</v>
      </c>
      <c r="Q78" s="41">
        <v>28001.142857142848</v>
      </c>
      <c r="R78" s="41">
        <v>4.2142857142857144</v>
      </c>
      <c r="S78" s="41">
        <v>0</v>
      </c>
      <c r="T78" s="41">
        <v>0</v>
      </c>
      <c r="U78" s="47">
        <v>13200.000000000002</v>
      </c>
    </row>
    <row r="79" spans="1:21" s="164" customFormat="1" x14ac:dyDescent="0.25">
      <c r="A79" s="48" t="s">
        <v>181</v>
      </c>
      <c r="B79" s="91" t="s">
        <v>183</v>
      </c>
      <c r="C79" s="38"/>
      <c r="D79" s="39">
        <v>773.5</v>
      </c>
      <c r="E79" s="39">
        <v>787.3</v>
      </c>
      <c r="F79" s="39">
        <v>13.799999999999955</v>
      </c>
      <c r="G79" s="93" t="s">
        <v>69</v>
      </c>
      <c r="H79" s="40">
        <v>24.375942028985509</v>
      </c>
      <c r="I79" s="40">
        <v>1.8750724637681162</v>
      </c>
      <c r="J79" s="40">
        <v>24.375942028985509</v>
      </c>
      <c r="K79" s="40">
        <v>1.8750724637681162</v>
      </c>
      <c r="L79" s="40">
        <v>0.2</v>
      </c>
      <c r="M79" s="40">
        <v>39.999999999999865</v>
      </c>
      <c r="N79" s="42">
        <v>0</v>
      </c>
      <c r="O79" s="42">
        <v>2</v>
      </c>
      <c r="P79" s="42">
        <v>0</v>
      </c>
      <c r="Q79" s="42">
        <v>32739.428571428463</v>
      </c>
      <c r="R79" s="42">
        <v>8.5238095238094953</v>
      </c>
      <c r="S79" s="42">
        <v>0</v>
      </c>
      <c r="T79" s="42">
        <v>39.999999999999865</v>
      </c>
      <c r="U79" s="49">
        <v>4400</v>
      </c>
    </row>
    <row r="80" spans="1:21" x14ac:dyDescent="0.25">
      <c r="A80" s="46" t="s">
        <v>182</v>
      </c>
      <c r="B80" s="90" t="s">
        <v>183</v>
      </c>
      <c r="C80" s="35"/>
      <c r="D80" s="36">
        <v>787.3</v>
      </c>
      <c r="E80" s="36">
        <v>804.3</v>
      </c>
      <c r="F80" s="36">
        <v>17</v>
      </c>
      <c r="G80" s="92" t="s">
        <v>69</v>
      </c>
      <c r="H80" s="37">
        <v>23.871823529411763</v>
      </c>
      <c r="I80" s="37">
        <v>1.8362941176470589</v>
      </c>
      <c r="J80" s="37">
        <v>23.871823529411763</v>
      </c>
      <c r="K80" s="37">
        <v>1.8362941176470589</v>
      </c>
      <c r="L80" s="37">
        <v>0.2</v>
      </c>
      <c r="M80" s="37">
        <v>0</v>
      </c>
      <c r="N80" s="41">
        <v>0</v>
      </c>
      <c r="O80" s="41">
        <v>6</v>
      </c>
      <c r="P80" s="41">
        <v>0</v>
      </c>
      <c r="Q80" s="41">
        <v>39678.857142857145</v>
      </c>
      <c r="R80" s="41">
        <v>3.3809523809523805</v>
      </c>
      <c r="S80" s="41">
        <v>0</v>
      </c>
      <c r="T80" s="41">
        <v>0</v>
      </c>
      <c r="U80" s="47">
        <v>13200.000000000002</v>
      </c>
    </row>
    <row r="81" spans="1:21" s="164" customFormat="1" x14ac:dyDescent="0.25">
      <c r="A81" s="48" t="s">
        <v>182</v>
      </c>
      <c r="B81" s="91" t="s">
        <v>183</v>
      </c>
      <c r="C81" s="38"/>
      <c r="D81" s="39">
        <v>804.3</v>
      </c>
      <c r="E81" s="39">
        <v>821.6</v>
      </c>
      <c r="F81" s="39">
        <v>17.300000000000068</v>
      </c>
      <c r="G81" s="93" t="s">
        <v>69</v>
      </c>
      <c r="H81" s="40">
        <v>24.48896114442778</v>
      </c>
      <c r="I81" s="40">
        <v>1.8837662418790599</v>
      </c>
      <c r="J81" s="40">
        <v>24.48896114442778</v>
      </c>
      <c r="K81" s="40">
        <v>1.8837662418790599</v>
      </c>
      <c r="L81" s="40">
        <v>0.4</v>
      </c>
      <c r="M81" s="40">
        <v>41.142857142857309</v>
      </c>
      <c r="N81" s="42">
        <v>0</v>
      </c>
      <c r="O81" s="42">
        <v>9</v>
      </c>
      <c r="P81" s="42">
        <v>0</v>
      </c>
      <c r="Q81" s="42">
        <v>31868.571428571544</v>
      </c>
      <c r="R81" s="42">
        <v>0</v>
      </c>
      <c r="S81" s="42">
        <v>0</v>
      </c>
      <c r="T81" s="42">
        <v>41.142857142857309</v>
      </c>
      <c r="U81" s="49">
        <v>19800</v>
      </c>
    </row>
  </sheetData>
  <mergeCells count="9">
    <mergeCell ref="Q2:U2"/>
    <mergeCell ref="A2:A3"/>
    <mergeCell ref="B2:B3"/>
    <mergeCell ref="C2:C3"/>
    <mergeCell ref="D2:D3"/>
    <mergeCell ref="E2:E3"/>
    <mergeCell ref="O2:P2"/>
    <mergeCell ref="F2:F3"/>
    <mergeCell ref="M2:N2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0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257</v>
      </c>
    </row>
    <row r="2" spans="2:9" ht="16.5" thickBot="1" x14ac:dyDescent="0.3">
      <c r="B2" s="99" t="s">
        <v>115</v>
      </c>
      <c r="C2" s="29" t="s">
        <v>127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21088.952380952378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632.66857142857134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21088.952380952378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632.66857142857134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1.6904761904761905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1.6904761904761905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0.42261904761904762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61.714285714285715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61.714285714285715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1.2342857142857144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8800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1760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8800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8800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256</v>
      </c>
    </row>
    <row r="2" spans="2:9" ht="16.5" thickBot="1" x14ac:dyDescent="0.3">
      <c r="B2" s="99" t="s">
        <v>115</v>
      </c>
      <c r="C2" s="29" t="s">
        <v>128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42560.476190476176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1276.8142857142852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42560.476190476176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1276.8142857142852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13.642857142857142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13.642857142857142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3.4107142857142856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100.57142857142856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100.57142857142856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2.0114285714285711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255</v>
      </c>
    </row>
    <row r="2" spans="2:9" ht="16.5" thickBot="1" x14ac:dyDescent="0.3">
      <c r="B2" s="99" t="s">
        <v>115</v>
      </c>
      <c r="C2" s="29" t="s">
        <v>129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51877.714285714297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1556.3314285714289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51877.714285714297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1556.3314285714289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3.4285714285714297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3.4285714285714297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0.85714285714285743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636.00000000000023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636.00000000000023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12.720000000000004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13200.000000000002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2640.0000000000005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13200.000000000002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13200.000000000002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254</v>
      </c>
    </row>
    <row r="2" spans="2:9" ht="16.5" thickBot="1" x14ac:dyDescent="0.3">
      <c r="B2" s="99" t="s">
        <v>115</v>
      </c>
      <c r="C2" s="29" t="s">
        <v>130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12571.88571428571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377.15657142857128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12571.88571428571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377.15657142857128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8.4523809523809419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8.4523809523809419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2.1130952380952355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82.285714285714192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82.285714285714192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1.6457142857142839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253</v>
      </c>
    </row>
    <row r="2" spans="2:9" ht="16.5" thickBot="1" x14ac:dyDescent="0.3">
      <c r="B2" s="99" t="s">
        <v>115</v>
      </c>
      <c r="C2" s="29" t="s">
        <v>131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11845.714285714284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355.37142857142851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11845.714285714284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355.37142857142851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5.9523809523809517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5.9523809523809517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1.4880952380952379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252</v>
      </c>
    </row>
    <row r="2" spans="2:9" ht="16.5" thickBot="1" x14ac:dyDescent="0.3">
      <c r="B2" s="99" t="s">
        <v>115</v>
      </c>
      <c r="C2" s="29" t="s">
        <v>132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18788.285714285688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563.64857142857068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18788.285714285688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563.64857142857068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3.4047619047618909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3.4047619047618909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0.85119047619047272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80.571428571428243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80.571428571428243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1.611428571428565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251</v>
      </c>
    </row>
    <row r="2" spans="2:9" ht="16.5" thickBot="1" x14ac:dyDescent="0.3">
      <c r="B2" s="99" t="s">
        <v>115</v>
      </c>
      <c r="C2" s="29" t="s">
        <v>133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14153.142857142895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424.59428571428685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14153.142857142895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424.59428571428685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1.7142857142857209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1.7142857142857209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0.42857142857143021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142.28571428571482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142.28571428571482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2.8457142857142963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250</v>
      </c>
    </row>
    <row r="2" spans="2:9" ht="16.5" thickBot="1" x14ac:dyDescent="0.3">
      <c r="B2" s="99" t="s">
        <v>115</v>
      </c>
      <c r="C2" s="29" t="s">
        <v>134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48254.095238095222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1447.6228571428567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48254.095238095222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1447.6228571428567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24.571428571428569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24.571428571428569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6.1428571428571423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410.28571428571428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410.28571428571428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8.2057142857142864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249</v>
      </c>
    </row>
    <row r="2" spans="2:9" ht="16.5" thickBot="1" x14ac:dyDescent="0.3">
      <c r="B2" s="99" t="s">
        <v>115</v>
      </c>
      <c r="C2" s="29" t="s">
        <v>134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42917.333333333285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1287.5199999999984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42917.333333333285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1287.5199999999984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7.6428571428571317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7.6428571428571317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1.9107142857142829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80.571428571428442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80.571428571428442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1.6114285714285688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17600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3520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17600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17600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248</v>
      </c>
    </row>
    <row r="2" spans="2:9" ht="16.5" thickBot="1" x14ac:dyDescent="0.3">
      <c r="B2" s="99" t="s">
        <v>115</v>
      </c>
      <c r="C2" s="29" t="s">
        <v>135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7033.2190476190663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210.99657142857197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7033.2190476190663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210.99657142857197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2.5000000000000075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2.5000000000000075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0.62500000000000189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20.571428571428633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20.571428571428633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0.4114285714285727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 filterMode="1">
    <pageSetUpPr fitToPage="1"/>
  </sheetPr>
  <dimension ref="A1:ET37"/>
  <sheetViews>
    <sheetView showGridLines="0" topLeftCell="H1" zoomScale="85" zoomScaleNormal="85" workbookViewId="0">
      <selection activeCell="CM28" sqref="CM28"/>
    </sheetView>
  </sheetViews>
  <sheetFormatPr defaultRowHeight="15" outlineLevelCol="1" x14ac:dyDescent="0.25"/>
  <cols>
    <col min="1" max="1" width="6.5703125" customWidth="1"/>
    <col min="2" max="2" width="13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  <col min="8" max="8" width="15.28515625" bestFit="1" customWidth="1"/>
    <col min="9" max="86" width="11.7109375" style="148" hidden="1" customWidth="1" outlineLevel="1"/>
    <col min="87" max="87" width="9.140625" hidden="1" customWidth="1" outlineLevel="1"/>
    <col min="88" max="88" width="13.28515625" hidden="1" customWidth="1" outlineLevel="1"/>
    <col min="89" max="89" width="9.140625" hidden="1" customWidth="1" outlineLevel="1"/>
    <col min="90" max="90" width="11.5703125" hidden="1" customWidth="1" outlineLevel="1"/>
    <col min="91" max="91" width="9.140625" collapsed="1"/>
    <col min="92" max="146" width="11.7109375" style="148" customWidth="1" outlineLevel="1"/>
    <col min="147" max="147" width="9.140625" style="148"/>
    <col min="148" max="148" width="13.28515625" style="148" bestFit="1" customWidth="1"/>
    <col min="149" max="16384" width="9.140625" style="148"/>
  </cols>
  <sheetData>
    <row r="1" spans="1:150" ht="15.75" thickBot="1" x14ac:dyDescent="0.3"/>
    <row r="2" spans="1:150" s="147" customFormat="1" ht="15.75" thickBot="1" x14ac:dyDescent="0.3">
      <c r="A2" s="102"/>
      <c r="B2" s="102"/>
      <c r="C2" s="102"/>
      <c r="D2" s="102"/>
      <c r="E2" s="102"/>
      <c r="F2" s="102"/>
      <c r="G2" s="141"/>
      <c r="H2" s="102"/>
      <c r="I2" s="149" t="s">
        <v>112</v>
      </c>
      <c r="J2" s="149" t="s">
        <v>112</v>
      </c>
      <c r="K2" s="149" t="s">
        <v>112</v>
      </c>
      <c r="L2" s="149" t="s">
        <v>112</v>
      </c>
      <c r="M2" s="149" t="s">
        <v>112</v>
      </c>
      <c r="N2" s="149" t="s">
        <v>112</v>
      </c>
      <c r="O2" s="149" t="s">
        <v>112</v>
      </c>
      <c r="P2" s="149" t="s">
        <v>112</v>
      </c>
      <c r="Q2" s="149" t="s">
        <v>112</v>
      </c>
      <c r="R2" s="149" t="s">
        <v>112</v>
      </c>
      <c r="S2" s="149" t="s">
        <v>112</v>
      </c>
      <c r="T2" s="149" t="s">
        <v>112</v>
      </c>
      <c r="U2" s="149" t="s">
        <v>112</v>
      </c>
      <c r="V2" s="149" t="s">
        <v>112</v>
      </c>
      <c r="W2" s="149" t="s">
        <v>112</v>
      </c>
      <c r="X2" s="149" t="s">
        <v>112</v>
      </c>
      <c r="Y2" s="149" t="s">
        <v>112</v>
      </c>
      <c r="Z2" s="149" t="s">
        <v>112</v>
      </c>
      <c r="AA2" s="149" t="s">
        <v>112</v>
      </c>
      <c r="AB2" s="149" t="s">
        <v>112</v>
      </c>
      <c r="AC2" s="149" t="s">
        <v>112</v>
      </c>
      <c r="AD2" s="149" t="s">
        <v>112</v>
      </c>
      <c r="AE2" s="149" t="s">
        <v>112</v>
      </c>
      <c r="AF2" s="149" t="s">
        <v>112</v>
      </c>
      <c r="AG2" s="149" t="s">
        <v>112</v>
      </c>
      <c r="AH2" s="149" t="s">
        <v>112</v>
      </c>
      <c r="AI2" s="149" t="s">
        <v>112</v>
      </c>
      <c r="AJ2" s="149" t="s">
        <v>112</v>
      </c>
      <c r="AK2" s="149" t="s">
        <v>112</v>
      </c>
      <c r="AL2" s="149" t="s">
        <v>112</v>
      </c>
      <c r="AM2" s="149" t="s">
        <v>112</v>
      </c>
      <c r="AN2" s="149" t="s">
        <v>112</v>
      </c>
      <c r="AO2" s="149" t="s">
        <v>112</v>
      </c>
      <c r="AP2" s="149" t="s">
        <v>112</v>
      </c>
      <c r="AQ2" s="149" t="s">
        <v>112</v>
      </c>
      <c r="AR2" s="149" t="s">
        <v>112</v>
      </c>
      <c r="AS2" s="149" t="s">
        <v>112</v>
      </c>
      <c r="AT2" s="149" t="s">
        <v>112</v>
      </c>
      <c r="AU2" s="149" t="s">
        <v>112</v>
      </c>
      <c r="AV2" s="149" t="s">
        <v>112</v>
      </c>
      <c r="AW2" s="149" t="s">
        <v>112</v>
      </c>
      <c r="AX2" s="149" t="s">
        <v>112</v>
      </c>
      <c r="AY2" s="149" t="s">
        <v>112</v>
      </c>
      <c r="AZ2" s="149" t="s">
        <v>112</v>
      </c>
      <c r="BA2" s="149" t="s">
        <v>112</v>
      </c>
      <c r="BB2" s="149" t="s">
        <v>112</v>
      </c>
      <c r="BC2" s="149" t="s">
        <v>112</v>
      </c>
      <c r="BD2" s="149" t="s">
        <v>112</v>
      </c>
      <c r="BE2" s="149" t="s">
        <v>112</v>
      </c>
      <c r="BF2" s="149" t="s">
        <v>112</v>
      </c>
      <c r="BG2" s="149" t="s">
        <v>112</v>
      </c>
      <c r="BH2" s="149" t="s">
        <v>112</v>
      </c>
      <c r="BI2" s="149" t="s">
        <v>112</v>
      </c>
      <c r="BJ2" s="149" t="s">
        <v>112</v>
      </c>
      <c r="BK2" s="149" t="s">
        <v>112</v>
      </c>
      <c r="BL2" s="149" t="s">
        <v>112</v>
      </c>
      <c r="BM2" s="149" t="s">
        <v>112</v>
      </c>
      <c r="BN2" s="149" t="s">
        <v>112</v>
      </c>
      <c r="BO2" s="149" t="s">
        <v>112</v>
      </c>
      <c r="BP2" s="149" t="s">
        <v>112</v>
      </c>
      <c r="BQ2" s="149" t="s">
        <v>112</v>
      </c>
      <c r="BR2" s="149" t="s">
        <v>112</v>
      </c>
      <c r="BS2" s="149" t="s">
        <v>112</v>
      </c>
      <c r="BT2" s="149" t="s">
        <v>112</v>
      </c>
      <c r="BU2" s="149" t="s">
        <v>112</v>
      </c>
      <c r="BV2" s="149" t="s">
        <v>112</v>
      </c>
      <c r="BW2" s="149" t="s">
        <v>112</v>
      </c>
      <c r="BX2" s="149" t="s">
        <v>112</v>
      </c>
      <c r="BY2" s="149" t="s">
        <v>112</v>
      </c>
      <c r="BZ2" s="149" t="s">
        <v>112</v>
      </c>
      <c r="CA2" s="149" t="s">
        <v>112</v>
      </c>
      <c r="CB2" s="149" t="s">
        <v>112</v>
      </c>
      <c r="CC2" s="149" t="s">
        <v>112</v>
      </c>
      <c r="CD2" s="149" t="s">
        <v>112</v>
      </c>
      <c r="CE2" s="149" t="s">
        <v>112</v>
      </c>
      <c r="CF2" s="149" t="s">
        <v>112</v>
      </c>
      <c r="CG2" s="149" t="s">
        <v>112</v>
      </c>
      <c r="CH2" s="149" t="s">
        <v>112</v>
      </c>
      <c r="CI2" s="102"/>
      <c r="CJ2" s="104"/>
      <c r="CK2" s="102"/>
      <c r="CL2" s="102"/>
      <c r="CM2" s="102"/>
      <c r="CN2" s="149" t="s">
        <v>67</v>
      </c>
      <c r="CO2" s="149" t="s">
        <v>67</v>
      </c>
      <c r="CP2" s="149" t="s">
        <v>67</v>
      </c>
      <c r="CQ2" s="149" t="s">
        <v>67</v>
      </c>
      <c r="CR2" s="149" t="s">
        <v>67</v>
      </c>
      <c r="CS2" s="149" t="s">
        <v>67</v>
      </c>
      <c r="CT2" s="149" t="s">
        <v>67</v>
      </c>
      <c r="CU2" s="149" t="s">
        <v>67</v>
      </c>
      <c r="CV2" s="149" t="s">
        <v>67</v>
      </c>
      <c r="CW2" s="149" t="s">
        <v>67</v>
      </c>
      <c r="CX2" s="149" t="s">
        <v>67</v>
      </c>
      <c r="CY2" s="149" t="s">
        <v>67</v>
      </c>
      <c r="CZ2" s="149" t="s">
        <v>67</v>
      </c>
      <c r="DA2" s="149" t="s">
        <v>67</v>
      </c>
      <c r="DB2" s="149" t="s">
        <v>67</v>
      </c>
      <c r="DC2" s="149" t="s">
        <v>67</v>
      </c>
      <c r="DD2" s="149" t="s">
        <v>67</v>
      </c>
      <c r="DE2" s="149" t="s">
        <v>67</v>
      </c>
      <c r="DF2" s="149" t="s">
        <v>67</v>
      </c>
      <c r="DG2" s="149" t="s">
        <v>67</v>
      </c>
      <c r="DH2" s="149" t="s">
        <v>67</v>
      </c>
      <c r="DI2" s="149" t="s">
        <v>67</v>
      </c>
      <c r="DJ2" s="149" t="s">
        <v>67</v>
      </c>
      <c r="DK2" s="149" t="s">
        <v>67</v>
      </c>
      <c r="DL2" s="149" t="s">
        <v>67</v>
      </c>
      <c r="DM2" s="149" t="s">
        <v>67</v>
      </c>
      <c r="DN2" s="149" t="s">
        <v>67</v>
      </c>
      <c r="DO2" s="149" t="s">
        <v>67</v>
      </c>
      <c r="DP2" s="149" t="s">
        <v>67</v>
      </c>
      <c r="DQ2" s="149" t="s">
        <v>67</v>
      </c>
      <c r="DR2" s="149" t="s">
        <v>67</v>
      </c>
      <c r="DS2" s="149" t="s">
        <v>67</v>
      </c>
      <c r="DT2" s="149" t="s">
        <v>67</v>
      </c>
      <c r="DU2" s="149" t="s">
        <v>67</v>
      </c>
      <c r="DV2" s="149" t="s">
        <v>67</v>
      </c>
      <c r="DW2" s="149" t="s">
        <v>67</v>
      </c>
      <c r="DX2" s="149" t="s">
        <v>67</v>
      </c>
      <c r="DY2" s="149" t="s">
        <v>67</v>
      </c>
      <c r="DZ2" s="149" t="s">
        <v>67</v>
      </c>
      <c r="EA2" s="149" t="s">
        <v>67</v>
      </c>
      <c r="EB2" s="149" t="s">
        <v>67</v>
      </c>
      <c r="EC2" s="149" t="s">
        <v>67</v>
      </c>
      <c r="ED2" s="149" t="s">
        <v>67</v>
      </c>
      <c r="EE2" s="149" t="s">
        <v>67</v>
      </c>
      <c r="EF2" s="149" t="s">
        <v>67</v>
      </c>
      <c r="EG2" s="149" t="s">
        <v>67</v>
      </c>
      <c r="EH2" s="149" t="s">
        <v>67</v>
      </c>
      <c r="EI2" s="149" t="s">
        <v>67</v>
      </c>
      <c r="EJ2" s="149" t="s">
        <v>67</v>
      </c>
      <c r="EK2" s="149" t="s">
        <v>67</v>
      </c>
      <c r="EL2" s="149" t="s">
        <v>67</v>
      </c>
      <c r="EM2" s="149" t="s">
        <v>67</v>
      </c>
      <c r="EN2" s="149" t="s">
        <v>67</v>
      </c>
      <c r="EO2" s="149" t="s">
        <v>67</v>
      </c>
      <c r="EP2" s="149" t="s">
        <v>67</v>
      </c>
    </row>
    <row r="3" spans="1:150" s="155" customFormat="1" ht="19.5" thickBot="1" x14ac:dyDescent="0.35">
      <c r="A3" s="30"/>
      <c r="B3" s="63" t="s">
        <v>43</v>
      </c>
      <c r="C3" s="50"/>
      <c r="D3" s="50"/>
      <c r="E3" s="50"/>
      <c r="F3" s="50"/>
      <c r="G3" s="64"/>
      <c r="H3" s="30"/>
      <c r="I3" s="149">
        <v>1</v>
      </c>
      <c r="J3" s="149">
        <v>2</v>
      </c>
      <c r="K3" s="149">
        <v>3</v>
      </c>
      <c r="L3" s="149">
        <v>4</v>
      </c>
      <c r="M3" s="149">
        <v>5</v>
      </c>
      <c r="N3" s="149">
        <v>6</v>
      </c>
      <c r="O3" s="149">
        <v>7</v>
      </c>
      <c r="P3" s="149">
        <v>8</v>
      </c>
      <c r="Q3" s="149">
        <v>9</v>
      </c>
      <c r="R3" s="149">
        <v>10</v>
      </c>
      <c r="S3" s="149">
        <v>11</v>
      </c>
      <c r="T3" s="149">
        <v>12</v>
      </c>
      <c r="U3" s="149">
        <v>13</v>
      </c>
      <c r="V3" s="149">
        <v>14</v>
      </c>
      <c r="W3" s="149">
        <v>15</v>
      </c>
      <c r="X3" s="149">
        <v>16</v>
      </c>
      <c r="Y3" s="149">
        <v>17</v>
      </c>
      <c r="Z3" s="149">
        <v>18</v>
      </c>
      <c r="AA3" s="149">
        <v>19</v>
      </c>
      <c r="AB3" s="149">
        <v>20</v>
      </c>
      <c r="AC3" s="149">
        <v>21</v>
      </c>
      <c r="AD3" s="149">
        <v>22</v>
      </c>
      <c r="AE3" s="149">
        <v>23</v>
      </c>
      <c r="AF3" s="149">
        <v>24</v>
      </c>
      <c r="AG3" s="149">
        <v>25</v>
      </c>
      <c r="AH3" s="149">
        <v>26</v>
      </c>
      <c r="AI3" s="149">
        <v>27</v>
      </c>
      <c r="AJ3" s="149">
        <v>28</v>
      </c>
      <c r="AK3" s="149">
        <v>29</v>
      </c>
      <c r="AL3" s="149">
        <v>30</v>
      </c>
      <c r="AM3" s="149">
        <v>31</v>
      </c>
      <c r="AN3" s="149">
        <v>32</v>
      </c>
      <c r="AO3" s="149">
        <v>33</v>
      </c>
      <c r="AP3" s="149">
        <v>34</v>
      </c>
      <c r="AQ3" s="149">
        <v>35</v>
      </c>
      <c r="AR3" s="149">
        <v>36</v>
      </c>
      <c r="AS3" s="149">
        <v>37</v>
      </c>
      <c r="AT3" s="149">
        <v>38</v>
      </c>
      <c r="AU3" s="149">
        <v>39</v>
      </c>
      <c r="AV3" s="149">
        <v>40</v>
      </c>
      <c r="AW3" s="149">
        <v>41</v>
      </c>
      <c r="AX3" s="149">
        <v>42</v>
      </c>
      <c r="AY3" s="149">
        <v>43</v>
      </c>
      <c r="AZ3" s="149">
        <v>44</v>
      </c>
      <c r="BA3" s="149">
        <v>45</v>
      </c>
      <c r="BB3" s="149">
        <v>46</v>
      </c>
      <c r="BC3" s="149">
        <v>47</v>
      </c>
      <c r="BD3" s="149">
        <v>48</v>
      </c>
      <c r="BE3" s="149">
        <v>49</v>
      </c>
      <c r="BF3" s="149">
        <v>50</v>
      </c>
      <c r="BG3" s="149">
        <v>51</v>
      </c>
      <c r="BH3" s="149">
        <v>52</v>
      </c>
      <c r="BI3" s="149">
        <v>53</v>
      </c>
      <c r="BJ3" s="149">
        <v>54</v>
      </c>
      <c r="BK3" s="149">
        <v>55</v>
      </c>
      <c r="BL3" s="149">
        <v>56</v>
      </c>
      <c r="BM3" s="149">
        <v>57</v>
      </c>
      <c r="BN3" s="149">
        <v>58</v>
      </c>
      <c r="BO3" s="149">
        <v>59</v>
      </c>
      <c r="BP3" s="149">
        <v>60</v>
      </c>
      <c r="BQ3" s="149">
        <v>61</v>
      </c>
      <c r="BR3" s="149">
        <v>62</v>
      </c>
      <c r="BS3" s="149">
        <v>63</v>
      </c>
      <c r="BT3" s="149">
        <v>64</v>
      </c>
      <c r="BU3" s="149">
        <v>65</v>
      </c>
      <c r="BV3" s="149">
        <v>66</v>
      </c>
      <c r="BW3" s="149">
        <v>67</v>
      </c>
      <c r="BX3" s="149">
        <v>68</v>
      </c>
      <c r="BY3" s="149">
        <v>69</v>
      </c>
      <c r="BZ3" s="149">
        <v>70</v>
      </c>
      <c r="CA3" s="149">
        <v>71</v>
      </c>
      <c r="CB3" s="149">
        <v>72</v>
      </c>
      <c r="CC3" s="149">
        <v>73</v>
      </c>
      <c r="CD3" s="149">
        <v>74</v>
      </c>
      <c r="CE3" s="149">
        <v>75</v>
      </c>
      <c r="CF3" s="149">
        <v>76</v>
      </c>
      <c r="CG3" s="149">
        <v>77</v>
      </c>
      <c r="CH3" s="149">
        <v>78</v>
      </c>
      <c r="CI3" s="30"/>
      <c r="CJ3" s="104"/>
      <c r="CK3" s="30"/>
      <c r="CL3" s="30"/>
      <c r="CM3" s="30"/>
      <c r="CN3" s="149">
        <v>1</v>
      </c>
      <c r="CO3" s="149">
        <v>2</v>
      </c>
      <c r="CP3" s="149">
        <v>3</v>
      </c>
      <c r="CQ3" s="149">
        <v>4</v>
      </c>
      <c r="CR3" s="149">
        <v>5</v>
      </c>
      <c r="CS3" s="149">
        <v>6</v>
      </c>
      <c r="CT3" s="149">
        <v>7</v>
      </c>
      <c r="CU3" s="149">
        <v>8</v>
      </c>
      <c r="CV3" s="149">
        <v>9</v>
      </c>
      <c r="CW3" s="149">
        <v>10</v>
      </c>
      <c r="CX3" s="149">
        <v>11</v>
      </c>
      <c r="CY3" s="149">
        <v>12</v>
      </c>
      <c r="CZ3" s="149">
        <v>13</v>
      </c>
      <c r="DA3" s="149">
        <v>14</v>
      </c>
      <c r="DB3" s="149">
        <v>15</v>
      </c>
      <c r="DC3" s="149">
        <v>16</v>
      </c>
      <c r="DD3" s="149">
        <v>17</v>
      </c>
      <c r="DE3" s="149">
        <v>18</v>
      </c>
      <c r="DF3" s="149">
        <v>19</v>
      </c>
      <c r="DG3" s="149">
        <v>20</v>
      </c>
      <c r="DH3" s="149">
        <v>21</v>
      </c>
      <c r="DI3" s="149">
        <v>22</v>
      </c>
      <c r="DJ3" s="149">
        <v>23</v>
      </c>
      <c r="DK3" s="149">
        <v>24</v>
      </c>
      <c r="DL3" s="149">
        <v>25</v>
      </c>
      <c r="DM3" s="149">
        <v>26</v>
      </c>
      <c r="DN3" s="149">
        <v>27</v>
      </c>
      <c r="DO3" s="149">
        <v>28</v>
      </c>
      <c r="DP3" s="149">
        <v>29</v>
      </c>
      <c r="DQ3" s="149">
        <v>30</v>
      </c>
      <c r="DR3" s="149">
        <v>31</v>
      </c>
      <c r="DS3" s="149">
        <v>32</v>
      </c>
      <c r="DT3" s="149">
        <v>35</v>
      </c>
      <c r="DU3" s="149">
        <v>37</v>
      </c>
      <c r="DV3" s="149">
        <v>39</v>
      </c>
      <c r="DW3" s="149">
        <v>40</v>
      </c>
      <c r="DX3" s="149">
        <v>41</v>
      </c>
      <c r="DY3" s="149">
        <v>42</v>
      </c>
      <c r="DZ3" s="149">
        <v>43</v>
      </c>
      <c r="EA3" s="149">
        <v>44</v>
      </c>
      <c r="EB3" s="149">
        <v>45</v>
      </c>
      <c r="EC3" s="149">
        <v>46</v>
      </c>
      <c r="ED3" s="149">
        <v>47</v>
      </c>
      <c r="EE3" s="149">
        <v>48</v>
      </c>
      <c r="EF3" s="149">
        <v>49</v>
      </c>
      <c r="EG3" s="149">
        <v>50</v>
      </c>
      <c r="EH3" s="149">
        <v>51</v>
      </c>
      <c r="EI3" s="149">
        <v>52</v>
      </c>
      <c r="EJ3" s="149">
        <v>53</v>
      </c>
      <c r="EK3" s="149">
        <v>54</v>
      </c>
      <c r="EL3" s="149">
        <v>55</v>
      </c>
      <c r="EM3" s="149">
        <v>56</v>
      </c>
      <c r="EN3" s="149">
        <v>57</v>
      </c>
      <c r="EO3" s="149">
        <v>58</v>
      </c>
      <c r="EP3" s="149">
        <v>59</v>
      </c>
    </row>
    <row r="4" spans="1:150" s="155" customFormat="1" ht="19.5" thickBot="1" x14ac:dyDescent="0.35">
      <c r="A4" s="30"/>
      <c r="B4" s="63" t="s">
        <v>42</v>
      </c>
      <c r="C4" s="50"/>
      <c r="D4" s="50"/>
      <c r="E4" s="50"/>
      <c r="F4" s="50"/>
      <c r="G4" s="64"/>
      <c r="H4" s="30"/>
      <c r="I4" s="165" t="s">
        <v>124</v>
      </c>
      <c r="J4" s="165" t="s">
        <v>125</v>
      </c>
      <c r="K4" s="165" t="s">
        <v>125</v>
      </c>
      <c r="L4" s="165" t="s">
        <v>126</v>
      </c>
      <c r="M4" s="165" t="s">
        <v>126</v>
      </c>
      <c r="N4" s="165" t="s">
        <v>127</v>
      </c>
      <c r="O4" s="165" t="s">
        <v>128</v>
      </c>
      <c r="P4" s="165" t="s">
        <v>129</v>
      </c>
      <c r="Q4" s="165" t="s">
        <v>130</v>
      </c>
      <c r="R4" s="165" t="s">
        <v>131</v>
      </c>
      <c r="S4" s="165" t="s">
        <v>132</v>
      </c>
      <c r="T4" s="165" t="s">
        <v>133</v>
      </c>
      <c r="U4" s="165" t="s">
        <v>134</v>
      </c>
      <c r="V4" s="165" t="s">
        <v>134</v>
      </c>
      <c r="W4" s="165" t="s">
        <v>135</v>
      </c>
      <c r="X4" s="165" t="s">
        <v>136</v>
      </c>
      <c r="Y4" s="165" t="s">
        <v>137</v>
      </c>
      <c r="Z4" s="165" t="s">
        <v>138</v>
      </c>
      <c r="AA4" s="165" t="s">
        <v>139</v>
      </c>
      <c r="AB4" s="165" t="s">
        <v>140</v>
      </c>
      <c r="AC4" s="165" t="s">
        <v>141</v>
      </c>
      <c r="AD4" s="165" t="s">
        <v>142</v>
      </c>
      <c r="AE4" s="165" t="s">
        <v>143</v>
      </c>
      <c r="AF4" s="165" t="s">
        <v>143</v>
      </c>
      <c r="AG4" s="165" t="s">
        <v>144</v>
      </c>
      <c r="AH4" s="165" t="s">
        <v>145</v>
      </c>
      <c r="AI4" s="165" t="s">
        <v>146</v>
      </c>
      <c r="AJ4" s="165" t="s">
        <v>147</v>
      </c>
      <c r="AK4" s="165" t="s">
        <v>148</v>
      </c>
      <c r="AL4" s="165" t="s">
        <v>149</v>
      </c>
      <c r="AM4" s="165" t="s">
        <v>150</v>
      </c>
      <c r="AN4" s="165" t="s">
        <v>151</v>
      </c>
      <c r="AO4" s="165" t="s">
        <v>152</v>
      </c>
      <c r="AP4" s="165" t="s">
        <v>152</v>
      </c>
      <c r="AQ4" s="165" t="s">
        <v>153</v>
      </c>
      <c r="AR4" s="165" t="s">
        <v>154</v>
      </c>
      <c r="AS4" s="165" t="s">
        <v>155</v>
      </c>
      <c r="AT4" s="165" t="s">
        <v>156</v>
      </c>
      <c r="AU4" s="165" t="s">
        <v>157</v>
      </c>
      <c r="AV4" s="165" t="s">
        <v>158</v>
      </c>
      <c r="AW4" s="165" t="s">
        <v>159</v>
      </c>
      <c r="AX4" s="165" t="s">
        <v>160</v>
      </c>
      <c r="AY4" s="165" t="s">
        <v>161</v>
      </c>
      <c r="AZ4" s="165" t="s">
        <v>162</v>
      </c>
      <c r="BA4" s="165" t="s">
        <v>163</v>
      </c>
      <c r="BB4" s="165" t="s">
        <v>164</v>
      </c>
      <c r="BC4" s="165" t="s">
        <v>164</v>
      </c>
      <c r="BD4" s="165" t="s">
        <v>164</v>
      </c>
      <c r="BE4" s="165" t="s">
        <v>165</v>
      </c>
      <c r="BF4" s="165" t="s">
        <v>166</v>
      </c>
      <c r="BG4" s="165" t="s">
        <v>167</v>
      </c>
      <c r="BH4" s="165" t="s">
        <v>168</v>
      </c>
      <c r="BI4" s="165" t="s">
        <v>168</v>
      </c>
      <c r="BJ4" s="165" t="s">
        <v>169</v>
      </c>
      <c r="BK4" s="165" t="s">
        <v>170</v>
      </c>
      <c r="BL4" s="165" t="s">
        <v>171</v>
      </c>
      <c r="BM4" s="165" t="s">
        <v>171</v>
      </c>
      <c r="BN4" s="165" t="s">
        <v>172</v>
      </c>
      <c r="BO4" s="165" t="s">
        <v>173</v>
      </c>
      <c r="BP4" s="165" t="s">
        <v>173</v>
      </c>
      <c r="BQ4" s="165" t="s">
        <v>173</v>
      </c>
      <c r="BR4" s="165" t="s">
        <v>173</v>
      </c>
      <c r="BS4" s="165" t="s">
        <v>173</v>
      </c>
      <c r="BT4" s="165" t="s">
        <v>174</v>
      </c>
      <c r="BU4" s="165" t="s">
        <v>175</v>
      </c>
      <c r="BV4" s="165" t="s">
        <v>175</v>
      </c>
      <c r="BW4" s="165" t="s">
        <v>176</v>
      </c>
      <c r="BX4" s="165" t="s">
        <v>177</v>
      </c>
      <c r="BY4" s="165" t="s">
        <v>177</v>
      </c>
      <c r="BZ4" s="165" t="s">
        <v>178</v>
      </c>
      <c r="CA4" s="165" t="s">
        <v>178</v>
      </c>
      <c r="CB4" s="165" t="s">
        <v>178</v>
      </c>
      <c r="CC4" s="165" t="s">
        <v>179</v>
      </c>
      <c r="CD4" s="165" t="s">
        <v>180</v>
      </c>
      <c r="CE4" s="165" t="s">
        <v>181</v>
      </c>
      <c r="CF4" s="165" t="s">
        <v>181</v>
      </c>
      <c r="CG4" s="165" t="s">
        <v>182</v>
      </c>
      <c r="CH4" s="165" t="s">
        <v>182</v>
      </c>
      <c r="CI4" s="30"/>
      <c r="CJ4" s="104"/>
      <c r="CK4" s="30"/>
      <c r="CL4" s="30"/>
      <c r="CM4" s="30"/>
      <c r="CN4" s="150" t="s">
        <v>124</v>
      </c>
      <c r="CO4" s="150" t="s">
        <v>125</v>
      </c>
      <c r="CP4" s="150" t="s">
        <v>126</v>
      </c>
      <c r="CQ4" s="150" t="s">
        <v>127</v>
      </c>
      <c r="CR4" s="150" t="s">
        <v>128</v>
      </c>
      <c r="CS4" s="150" t="s">
        <v>129</v>
      </c>
      <c r="CT4" s="150" t="s">
        <v>130</v>
      </c>
      <c r="CU4" s="150" t="s">
        <v>131</v>
      </c>
      <c r="CV4" s="150" t="s">
        <v>132</v>
      </c>
      <c r="CW4" s="150" t="s">
        <v>133</v>
      </c>
      <c r="CX4" s="150" t="s">
        <v>134</v>
      </c>
      <c r="CY4" s="150" t="s">
        <v>135</v>
      </c>
      <c r="CZ4" s="150" t="s">
        <v>136</v>
      </c>
      <c r="DA4" s="150" t="s">
        <v>137</v>
      </c>
      <c r="DB4" s="150" t="s">
        <v>138</v>
      </c>
      <c r="DC4" s="150" t="s">
        <v>139</v>
      </c>
      <c r="DD4" s="150" t="s">
        <v>140</v>
      </c>
      <c r="DE4" s="150" t="s">
        <v>141</v>
      </c>
      <c r="DF4" s="150" t="s">
        <v>142</v>
      </c>
      <c r="DG4" s="150" t="s">
        <v>143</v>
      </c>
      <c r="DH4" s="150" t="s">
        <v>144</v>
      </c>
      <c r="DI4" s="150" t="s">
        <v>145</v>
      </c>
      <c r="DJ4" s="150" t="s">
        <v>146</v>
      </c>
      <c r="DK4" s="150" t="s">
        <v>147</v>
      </c>
      <c r="DL4" s="150" t="s">
        <v>148</v>
      </c>
      <c r="DM4" s="150" t="s">
        <v>149</v>
      </c>
      <c r="DN4" s="150" t="s">
        <v>150</v>
      </c>
      <c r="DO4" s="150" t="s">
        <v>151</v>
      </c>
      <c r="DP4" s="150" t="s">
        <v>152</v>
      </c>
      <c r="DQ4" s="150" t="s">
        <v>153</v>
      </c>
      <c r="DR4" s="150" t="s">
        <v>154</v>
      </c>
      <c r="DS4" s="150" t="s">
        <v>262</v>
      </c>
      <c r="DT4" s="150" t="s">
        <v>263</v>
      </c>
      <c r="DU4" s="150" t="s">
        <v>264</v>
      </c>
      <c r="DV4" s="150" t="s">
        <v>265</v>
      </c>
      <c r="DW4" s="150" t="s">
        <v>266</v>
      </c>
      <c r="DX4" s="150" t="s">
        <v>164</v>
      </c>
      <c r="DY4" s="150" t="s">
        <v>165</v>
      </c>
      <c r="DZ4" s="150" t="s">
        <v>166</v>
      </c>
      <c r="EA4" s="150" t="s">
        <v>167</v>
      </c>
      <c r="EB4" s="150" t="s">
        <v>168</v>
      </c>
      <c r="EC4" s="150" t="s">
        <v>169</v>
      </c>
      <c r="ED4" s="150" t="s">
        <v>170</v>
      </c>
      <c r="EE4" s="150" t="s">
        <v>171</v>
      </c>
      <c r="EF4" s="150" t="s">
        <v>172</v>
      </c>
      <c r="EG4" s="150" t="s">
        <v>173</v>
      </c>
      <c r="EH4" s="150" t="s">
        <v>174</v>
      </c>
      <c r="EI4" s="150" t="s">
        <v>175</v>
      </c>
      <c r="EJ4" s="150" t="s">
        <v>176</v>
      </c>
      <c r="EK4" s="150" t="s">
        <v>177</v>
      </c>
      <c r="EL4" s="150" t="s">
        <v>178</v>
      </c>
      <c r="EM4" s="150" t="s">
        <v>179</v>
      </c>
      <c r="EN4" s="150" t="s">
        <v>180</v>
      </c>
      <c r="EO4" s="150" t="s">
        <v>181</v>
      </c>
      <c r="EP4" s="150" t="s">
        <v>182</v>
      </c>
    </row>
    <row r="5" spans="1:150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  <c r="BK5" s="151"/>
      <c r="BL5" s="151"/>
      <c r="BM5" s="151"/>
      <c r="BN5" s="151"/>
      <c r="BO5" s="151"/>
      <c r="BP5" s="151"/>
      <c r="BQ5" s="151"/>
      <c r="BR5" s="151"/>
      <c r="BS5" s="151"/>
      <c r="BT5" s="151"/>
      <c r="BU5" s="151"/>
      <c r="BV5" s="151"/>
      <c r="BW5" s="151"/>
      <c r="BX5" s="151"/>
      <c r="BY5" s="151"/>
      <c r="BZ5" s="151"/>
      <c r="CA5" s="151"/>
      <c r="CB5" s="151"/>
      <c r="CC5" s="151"/>
      <c r="CD5" s="151"/>
      <c r="CE5" s="151"/>
      <c r="CF5" s="151"/>
      <c r="CG5" s="151"/>
      <c r="CH5" s="151"/>
      <c r="CJ5" s="104" t="s">
        <v>113</v>
      </c>
      <c r="CK5" s="99"/>
      <c r="CL5" s="99" t="s">
        <v>110</v>
      </c>
      <c r="CN5" s="151"/>
      <c r="CO5" s="151"/>
      <c r="CP5" s="151"/>
      <c r="CQ5" s="151"/>
      <c r="CR5" s="151"/>
      <c r="CS5" s="151"/>
      <c r="CT5" s="151"/>
      <c r="CU5" s="151"/>
      <c r="CV5" s="151"/>
      <c r="CW5" s="151"/>
      <c r="CX5" s="151"/>
      <c r="CY5" s="151"/>
      <c r="CZ5" s="151"/>
      <c r="DA5" s="151"/>
      <c r="DB5" s="151"/>
      <c r="DC5" s="151"/>
      <c r="DD5" s="151"/>
      <c r="DE5" s="151"/>
      <c r="DF5" s="151"/>
      <c r="DG5" s="151"/>
      <c r="DH5" s="151"/>
      <c r="DI5" s="151"/>
      <c r="DJ5" s="151"/>
      <c r="DK5" s="151"/>
      <c r="DL5" s="151"/>
      <c r="DM5" s="151"/>
      <c r="DN5" s="151"/>
      <c r="DO5" s="151"/>
      <c r="DP5" s="151"/>
      <c r="DQ5" s="151"/>
      <c r="DR5" s="151"/>
      <c r="DS5" s="151"/>
      <c r="DT5" s="151"/>
      <c r="DU5" s="151"/>
      <c r="DV5" s="151"/>
      <c r="DW5" s="151"/>
      <c r="DX5" s="151"/>
      <c r="DY5" s="151"/>
      <c r="DZ5" s="151"/>
      <c r="EA5" s="151"/>
      <c r="EB5" s="151"/>
      <c r="EC5" s="151"/>
      <c r="ED5" s="151"/>
      <c r="EE5" s="151"/>
      <c r="EF5" s="151"/>
      <c r="EG5" s="151"/>
      <c r="EH5" s="151"/>
      <c r="EI5" s="151"/>
      <c r="EJ5" s="151"/>
      <c r="EK5" s="151"/>
      <c r="EL5" s="151"/>
      <c r="EM5" s="151"/>
      <c r="EN5" s="151"/>
      <c r="EO5" s="151"/>
      <c r="EP5" s="151"/>
      <c r="ER5" s="156" t="s">
        <v>52</v>
      </c>
      <c r="ES5" s="157"/>
      <c r="ET5" s="157" t="s">
        <v>110</v>
      </c>
    </row>
    <row r="6" spans="1:150" ht="8.25" customHeight="1" x14ac:dyDescent="0.25">
      <c r="B6" s="67"/>
      <c r="C6" s="52"/>
      <c r="D6" s="52"/>
      <c r="E6" s="53"/>
      <c r="F6" s="54"/>
      <c r="G6" s="68"/>
      <c r="I6" s="152"/>
      <c r="J6" s="152"/>
      <c r="K6" s="152"/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K6" s="152"/>
      <c r="BL6" s="152"/>
      <c r="BM6" s="152"/>
      <c r="BN6" s="152"/>
      <c r="BO6" s="152"/>
      <c r="BP6" s="152"/>
      <c r="BQ6" s="152"/>
      <c r="BR6" s="152"/>
      <c r="BS6" s="152"/>
      <c r="BT6" s="152"/>
      <c r="BU6" s="152"/>
      <c r="BV6" s="152"/>
      <c r="BW6" s="152"/>
      <c r="BX6" s="152"/>
      <c r="BY6" s="152"/>
      <c r="BZ6" s="152"/>
      <c r="CA6" s="152"/>
      <c r="CB6" s="152"/>
      <c r="CC6" s="152"/>
      <c r="CD6" s="152"/>
      <c r="CE6" s="152"/>
      <c r="CF6" s="152"/>
      <c r="CG6" s="152"/>
      <c r="CH6" s="152"/>
      <c r="CN6" s="152"/>
      <c r="CO6" s="152"/>
      <c r="CP6" s="152"/>
      <c r="CQ6" s="152"/>
      <c r="CR6" s="152"/>
      <c r="CS6" s="152"/>
      <c r="CT6" s="152"/>
      <c r="CU6" s="152"/>
      <c r="CV6" s="152"/>
      <c r="CW6" s="152"/>
      <c r="CX6" s="152"/>
      <c r="CY6" s="152"/>
      <c r="CZ6" s="152"/>
      <c r="DA6" s="152"/>
      <c r="DB6" s="152"/>
      <c r="DC6" s="152"/>
      <c r="DD6" s="152"/>
      <c r="DE6" s="152"/>
      <c r="DF6" s="152"/>
      <c r="DG6" s="152"/>
      <c r="DH6" s="152"/>
      <c r="DI6" s="152"/>
      <c r="DJ6" s="152"/>
      <c r="DK6" s="152"/>
      <c r="DL6" s="152"/>
      <c r="DM6" s="152"/>
      <c r="DN6" s="152"/>
      <c r="DO6" s="152"/>
      <c r="DP6" s="152"/>
      <c r="DQ6" s="152"/>
      <c r="DR6" s="152"/>
      <c r="DS6" s="152"/>
      <c r="DT6" s="152"/>
      <c r="DU6" s="152"/>
      <c r="DV6" s="152"/>
      <c r="DW6" s="152"/>
      <c r="DX6" s="152"/>
      <c r="DY6" s="152"/>
      <c r="DZ6" s="152"/>
      <c r="EA6" s="152"/>
      <c r="EB6" s="152"/>
      <c r="EC6" s="152"/>
      <c r="ED6" s="152"/>
      <c r="EE6" s="152"/>
      <c r="EF6" s="152"/>
      <c r="EG6" s="152"/>
      <c r="EH6" s="152"/>
      <c r="EI6" s="152"/>
      <c r="EJ6" s="152"/>
      <c r="EK6" s="152"/>
      <c r="EL6" s="152"/>
      <c r="EM6" s="152"/>
      <c r="EN6" s="152"/>
      <c r="EO6" s="152"/>
      <c r="EP6" s="152"/>
    </row>
    <row r="7" spans="1:150" ht="15" customHeight="1" x14ac:dyDescent="0.25">
      <c r="B7" s="69">
        <v>1</v>
      </c>
      <c r="C7" s="56" t="s">
        <v>71</v>
      </c>
      <c r="D7" s="142" t="s">
        <v>40</v>
      </c>
      <c r="E7" s="161">
        <f>SUM(CADASTRO!Q:Q)</f>
        <v>2914805.9317348106</v>
      </c>
      <c r="F7" s="81"/>
      <c r="G7" s="70"/>
      <c r="I7" s="153">
        <v>57148.422099598058</v>
      </c>
      <c r="J7" s="153">
        <v>62167.999999999993</v>
      </c>
      <c r="K7" s="153">
        <v>48096.57142857142</v>
      </c>
      <c r="L7" s="153">
        <v>41522.571428571428</v>
      </c>
      <c r="M7" s="153">
        <v>43239.428571428551</v>
      </c>
      <c r="N7" s="153">
        <v>21088.952380952378</v>
      </c>
      <c r="O7" s="153">
        <v>42560.476190476176</v>
      </c>
      <c r="P7" s="153">
        <v>51877.714285714297</v>
      </c>
      <c r="Q7" s="153">
        <v>12571.88571428571</v>
      </c>
      <c r="R7" s="153">
        <v>11845.714285714284</v>
      </c>
      <c r="S7" s="153">
        <v>18788.285714285688</v>
      </c>
      <c r="T7" s="153">
        <v>14153.142857142895</v>
      </c>
      <c r="U7" s="153">
        <v>48254.095238095222</v>
      </c>
      <c r="V7" s="153">
        <v>42917.333333333285</v>
      </c>
      <c r="W7" s="153">
        <v>7033.2190476190663</v>
      </c>
      <c r="X7" s="153">
        <v>7873.5238095238255</v>
      </c>
      <c r="Y7" s="153">
        <v>46809.142857142841</v>
      </c>
      <c r="Z7" s="153">
        <v>16765.714285714264</v>
      </c>
      <c r="AA7" s="153">
        <v>7587.4285714286243</v>
      </c>
      <c r="AB7" s="153">
        <v>26222.952380952331</v>
      </c>
      <c r="AC7" s="153">
        <v>6328.6666666666933</v>
      </c>
      <c r="AD7" s="153">
        <v>19819.61904761901</v>
      </c>
      <c r="AE7" s="153">
        <v>43198.666666666672</v>
      </c>
      <c r="AF7" s="153">
        <v>43876.000000000007</v>
      </c>
      <c r="AG7" s="153">
        <v>71327.047619047589</v>
      </c>
      <c r="AH7" s="153">
        <v>26660.571428571464</v>
      </c>
      <c r="AI7" s="153">
        <v>11653.71428571425</v>
      </c>
      <c r="AJ7" s="153">
        <v>33980.571428571428</v>
      </c>
      <c r="AK7" s="153">
        <v>4803.4285714285543</v>
      </c>
      <c r="AL7" s="153">
        <v>11413.714285714348</v>
      </c>
      <c r="AM7" s="153">
        <v>1203.4285714285409</v>
      </c>
      <c r="AN7" s="153">
        <v>15083.999999999964</v>
      </c>
      <c r="AO7" s="153">
        <v>57488.57142857142</v>
      </c>
      <c r="AP7" s="153">
        <v>117516.38095238095</v>
      </c>
      <c r="AQ7" s="153">
        <v>16200.000000000089</v>
      </c>
      <c r="AR7" s="153">
        <v>5204.5714285714139</v>
      </c>
      <c r="AS7" s="153">
        <v>7148.5714285713948</v>
      </c>
      <c r="AT7" s="153">
        <v>9659.428571428587</v>
      </c>
      <c r="AU7" s="153">
        <v>25978.285714285674</v>
      </c>
      <c r="AV7" s="153">
        <v>18017.142857142942</v>
      </c>
      <c r="AW7" s="153">
        <v>60925.714285714217</v>
      </c>
      <c r="AX7" s="153">
        <v>3596.6857142858544</v>
      </c>
      <c r="AY7" s="153">
        <v>10489.714285714172</v>
      </c>
      <c r="AZ7" s="153">
        <v>35499.542857142893</v>
      </c>
      <c r="BA7" s="153">
        <v>34059.047619047647</v>
      </c>
      <c r="BB7" s="153">
        <v>56262.85714285713</v>
      </c>
      <c r="BC7" s="153">
        <v>82232.380952380947</v>
      </c>
      <c r="BD7" s="153">
        <v>89851.714285714275</v>
      </c>
      <c r="BE7" s="153">
        <v>65573.904761904763</v>
      </c>
      <c r="BF7" s="153">
        <v>19864.285714285674</v>
      </c>
      <c r="BG7" s="153">
        <v>30436.761904761908</v>
      </c>
      <c r="BH7" s="153">
        <v>93506.742857142875</v>
      </c>
      <c r="BI7" s="153">
        <v>84301.714285714319</v>
      </c>
      <c r="BJ7" s="153">
        <v>18678.857142857101</v>
      </c>
      <c r="BK7" s="153">
        <v>31810.285714285754</v>
      </c>
      <c r="BL7" s="153">
        <v>32880</v>
      </c>
      <c r="BM7" s="153">
        <v>29835.428571428554</v>
      </c>
      <c r="BN7" s="153">
        <v>12190.285714285801</v>
      </c>
      <c r="BO7" s="153">
        <v>76104.571428571551</v>
      </c>
      <c r="BP7" s="153">
        <v>95661.142857142986</v>
      </c>
      <c r="BQ7" s="153">
        <v>50183.523809523904</v>
      </c>
      <c r="BR7" s="153">
        <v>34370.476190476271</v>
      </c>
      <c r="BS7" s="153">
        <v>36311.619047618602</v>
      </c>
      <c r="BT7" s="153">
        <v>31691.733333333497</v>
      </c>
      <c r="BU7" s="153">
        <v>81153.165428020919</v>
      </c>
      <c r="BV7" s="153">
        <v>84074.706111952954</v>
      </c>
      <c r="BW7" s="153">
        <v>58411.923809523549</v>
      </c>
      <c r="BX7" s="153">
        <v>46862.380952380947</v>
      </c>
      <c r="BY7" s="153">
        <v>44509.904761904763</v>
      </c>
      <c r="BZ7" s="153">
        <v>50010.666666666759</v>
      </c>
      <c r="CA7" s="153">
        <v>43601.714285714363</v>
      </c>
      <c r="CB7" s="153">
        <v>41904.666666666519</v>
      </c>
      <c r="CC7" s="153">
        <v>17807.999999999916</v>
      </c>
      <c r="CD7" s="153">
        <v>22774.857142857229</v>
      </c>
      <c r="CE7" s="153">
        <v>28001.142857142848</v>
      </c>
      <c r="CF7" s="153">
        <v>32739.428571428463</v>
      </c>
      <c r="CG7" s="153">
        <v>39678.857142857145</v>
      </c>
      <c r="CH7" s="153">
        <v>31868.571428571544</v>
      </c>
      <c r="CJ7" s="143">
        <f t="shared" ref="CJ7:CJ26" si="0">SUM(I7:CH7)</f>
        <v>2914805.9317348106</v>
      </c>
      <c r="CK7" s="99"/>
      <c r="CL7" s="140">
        <f t="shared" ref="CL7:CL26" si="1">E7-CJ7</f>
        <v>0</v>
      </c>
      <c r="CN7" s="153">
        <v>57148.422099598058</v>
      </c>
      <c r="CO7" s="153">
        <v>110264.57142857142</v>
      </c>
      <c r="CP7" s="153">
        <v>84761.999999999971</v>
      </c>
      <c r="CQ7" s="153">
        <v>21088.952380952378</v>
      </c>
      <c r="CR7" s="153">
        <v>42560.476190476176</v>
      </c>
      <c r="CS7" s="153">
        <v>51877.714285714297</v>
      </c>
      <c r="CT7" s="153">
        <v>12571.88571428571</v>
      </c>
      <c r="CU7" s="153">
        <v>11845.714285714284</v>
      </c>
      <c r="CV7" s="153">
        <v>18788.285714285688</v>
      </c>
      <c r="CW7" s="153">
        <v>14153.142857142895</v>
      </c>
      <c r="CX7" s="153">
        <v>91171.428571428507</v>
      </c>
      <c r="CY7" s="153">
        <v>7033.2190476190663</v>
      </c>
      <c r="CZ7" s="153">
        <v>7873.5238095238255</v>
      </c>
      <c r="DA7" s="153">
        <v>46809.142857142841</v>
      </c>
      <c r="DB7" s="153">
        <v>16765.714285714264</v>
      </c>
      <c r="DC7" s="153">
        <v>7587.4285714286243</v>
      </c>
      <c r="DD7" s="153">
        <v>26222.952380952331</v>
      </c>
      <c r="DE7" s="153">
        <v>6328.6666666666933</v>
      </c>
      <c r="DF7" s="153">
        <v>19819.61904761901</v>
      </c>
      <c r="DG7" s="153">
        <v>87074.666666666686</v>
      </c>
      <c r="DH7" s="153">
        <v>71327.047619047589</v>
      </c>
      <c r="DI7" s="153">
        <v>26660.571428571464</v>
      </c>
      <c r="DJ7" s="153">
        <v>11653.71428571425</v>
      </c>
      <c r="DK7" s="153">
        <v>33980.571428571428</v>
      </c>
      <c r="DL7" s="153">
        <v>4803.4285714285543</v>
      </c>
      <c r="DM7" s="153">
        <v>11413.714285714348</v>
      </c>
      <c r="DN7" s="153">
        <v>1203.4285714285409</v>
      </c>
      <c r="DO7" s="153">
        <v>15083.999999999964</v>
      </c>
      <c r="DP7" s="153">
        <v>175004.95238095237</v>
      </c>
      <c r="DQ7" s="153">
        <v>16200.000000000089</v>
      </c>
      <c r="DR7" s="153">
        <v>5204.5714285714139</v>
      </c>
      <c r="DS7" s="171">
        <v>42786.285714285652</v>
      </c>
      <c r="DT7" s="171">
        <v>78942.857142857159</v>
      </c>
      <c r="DU7" s="171">
        <v>14086.400000000027</v>
      </c>
      <c r="DV7" s="153">
        <v>35499.542857142893</v>
      </c>
      <c r="DW7" s="153">
        <v>34059.047619047647</v>
      </c>
      <c r="DX7" s="153">
        <v>228346.95238095237</v>
      </c>
      <c r="DY7" s="153">
        <v>65573.904761904763</v>
      </c>
      <c r="DZ7" s="153">
        <v>19864.285714285674</v>
      </c>
      <c r="EA7" s="153">
        <v>30436.761904761908</v>
      </c>
      <c r="EB7" s="153">
        <v>177808.45714285719</v>
      </c>
      <c r="EC7" s="153">
        <v>18678.857142857101</v>
      </c>
      <c r="ED7" s="153">
        <v>31810.285714285754</v>
      </c>
      <c r="EE7" s="153">
        <v>62715.428571428551</v>
      </c>
      <c r="EF7" s="153">
        <v>12190.285714285801</v>
      </c>
      <c r="EG7" s="153">
        <v>292631.33333333331</v>
      </c>
      <c r="EH7" s="153">
        <v>31691.733333333497</v>
      </c>
      <c r="EI7" s="153">
        <v>165227.87153997389</v>
      </c>
      <c r="EJ7" s="153">
        <v>58411.923809523549</v>
      </c>
      <c r="EK7" s="153">
        <v>91372.28571428571</v>
      </c>
      <c r="EL7" s="153">
        <v>135517.04761904763</v>
      </c>
      <c r="EM7" s="153">
        <v>17807.999999999916</v>
      </c>
      <c r="EN7" s="153">
        <v>22774.857142857229</v>
      </c>
      <c r="EO7" s="153">
        <v>60740.571428571311</v>
      </c>
      <c r="EP7" s="153">
        <v>71547.428571428696</v>
      </c>
      <c r="ER7" s="158">
        <f t="shared" ref="ER7:ER14" si="2">SUM(CN7:EP7)</f>
        <v>2914805.9317348101</v>
      </c>
      <c r="ES7" s="157"/>
      <c r="ET7" s="158">
        <f t="shared" ref="ET7:ET26" si="3">ER7-CJ7</f>
        <v>0</v>
      </c>
    </row>
    <row r="8" spans="1:150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162">
        <f>E7*0.03</f>
        <v>87444.177952044309</v>
      </c>
      <c r="F8" s="81">
        <f>'PREÇOS REFERENCIAIS'!E19</f>
        <v>0</v>
      </c>
      <c r="G8" s="70">
        <f>F8*E8</f>
        <v>0</v>
      </c>
      <c r="H8" s="170">
        <f>SUM(CN8:EP10)</f>
        <v>3089694.2876388994</v>
      </c>
      <c r="I8" s="153">
        <v>1714.4526629879417</v>
      </c>
      <c r="J8" s="153">
        <v>1865.0399999999997</v>
      </c>
      <c r="K8" s="153">
        <v>1442.8971428571426</v>
      </c>
      <c r="L8" s="153">
        <v>1245.6771428571428</v>
      </c>
      <c r="M8" s="153">
        <v>1297.1828571428564</v>
      </c>
      <c r="N8" s="153">
        <v>632.66857142857134</v>
      </c>
      <c r="O8" s="153">
        <v>1276.8142857142852</v>
      </c>
      <c r="P8" s="153">
        <v>1556.3314285714289</v>
      </c>
      <c r="Q8" s="153">
        <v>377.15657142857128</v>
      </c>
      <c r="R8" s="153">
        <v>355.37142857142851</v>
      </c>
      <c r="S8" s="153">
        <v>563.64857142857068</v>
      </c>
      <c r="T8" s="153">
        <v>424.59428571428685</v>
      </c>
      <c r="U8" s="153">
        <v>1447.6228571428567</v>
      </c>
      <c r="V8" s="153">
        <v>1287.5199999999984</v>
      </c>
      <c r="W8" s="153">
        <v>210.99657142857197</v>
      </c>
      <c r="X8" s="153">
        <v>236.20571428571475</v>
      </c>
      <c r="Y8" s="153">
        <v>1404.2742857142853</v>
      </c>
      <c r="Z8" s="153">
        <v>502.97142857142791</v>
      </c>
      <c r="AA8" s="153">
        <v>227.62285714285872</v>
      </c>
      <c r="AB8" s="153">
        <v>786.68857142856984</v>
      </c>
      <c r="AC8" s="153">
        <v>189.86000000000078</v>
      </c>
      <c r="AD8" s="153">
        <v>594.58857142857028</v>
      </c>
      <c r="AE8" s="153">
        <v>1295.96</v>
      </c>
      <c r="AF8" s="153">
        <v>1316.2800000000002</v>
      </c>
      <c r="AG8" s="153">
        <v>2139.8114285714278</v>
      </c>
      <c r="AH8" s="153">
        <v>799.81714285714384</v>
      </c>
      <c r="AI8" s="153">
        <v>349.6114285714275</v>
      </c>
      <c r="AJ8" s="153">
        <v>1019.4171428571428</v>
      </c>
      <c r="AK8" s="153">
        <v>144.10285714285664</v>
      </c>
      <c r="AL8" s="153">
        <v>342.41142857143041</v>
      </c>
      <c r="AM8" s="153">
        <v>36.102857142856223</v>
      </c>
      <c r="AN8" s="153">
        <v>452.5199999999989</v>
      </c>
      <c r="AO8" s="153">
        <v>1724.6571428571426</v>
      </c>
      <c r="AP8" s="153">
        <v>3525.4914285714281</v>
      </c>
      <c r="AQ8" s="153">
        <v>486.00000000000267</v>
      </c>
      <c r="AR8" s="153">
        <v>156.13714285714241</v>
      </c>
      <c r="AS8" s="153">
        <v>214.45714285714183</v>
      </c>
      <c r="AT8" s="153">
        <v>289.78285714285761</v>
      </c>
      <c r="AU8" s="153">
        <v>779.34857142857015</v>
      </c>
      <c r="AV8" s="153">
        <v>540.51428571428823</v>
      </c>
      <c r="AW8" s="153">
        <v>1827.7714285714264</v>
      </c>
      <c r="AX8" s="153">
        <v>107.90057142857563</v>
      </c>
      <c r="AY8" s="153">
        <v>314.69142857142515</v>
      </c>
      <c r="AZ8" s="153">
        <v>1064.9862857142869</v>
      </c>
      <c r="BA8" s="153">
        <v>1021.7714285714294</v>
      </c>
      <c r="BB8" s="153">
        <v>1687.8857142857139</v>
      </c>
      <c r="BC8" s="153">
        <v>2466.9714285714285</v>
      </c>
      <c r="BD8" s="153">
        <v>2695.551428571428</v>
      </c>
      <c r="BE8" s="153">
        <v>1967.2171428571428</v>
      </c>
      <c r="BF8" s="153">
        <v>595.92857142857019</v>
      </c>
      <c r="BG8" s="153">
        <v>913.10285714285726</v>
      </c>
      <c r="BH8" s="153">
        <v>2805.2022857142861</v>
      </c>
      <c r="BI8" s="153">
        <v>2529.0514285714294</v>
      </c>
      <c r="BJ8" s="153">
        <v>560.36571428571301</v>
      </c>
      <c r="BK8" s="153">
        <v>954.30857142857258</v>
      </c>
      <c r="BL8" s="153">
        <v>986.4</v>
      </c>
      <c r="BM8" s="153">
        <v>895.06285714285661</v>
      </c>
      <c r="BN8" s="153">
        <v>365.70857142857403</v>
      </c>
      <c r="BO8" s="153">
        <v>2283.1371428571465</v>
      </c>
      <c r="BP8" s="153">
        <v>2869.8342857142893</v>
      </c>
      <c r="BQ8" s="153">
        <v>1505.505714285717</v>
      </c>
      <c r="BR8" s="153">
        <v>1031.1142857142881</v>
      </c>
      <c r="BS8" s="153">
        <v>1089.348571428558</v>
      </c>
      <c r="BT8" s="153">
        <v>950.75200000000484</v>
      </c>
      <c r="BU8" s="153">
        <v>2434.5949628406274</v>
      </c>
      <c r="BV8" s="153">
        <v>2522.2411833585884</v>
      </c>
      <c r="BW8" s="153">
        <v>1752.3577142857064</v>
      </c>
      <c r="BX8" s="153">
        <v>1405.8714285714284</v>
      </c>
      <c r="BY8" s="153">
        <v>1335.2971428571429</v>
      </c>
      <c r="BZ8" s="153">
        <v>1500.3200000000027</v>
      </c>
      <c r="CA8" s="153">
        <v>1308.0514285714307</v>
      </c>
      <c r="CB8" s="153">
        <v>1257.1399999999956</v>
      </c>
      <c r="CC8" s="153">
        <v>534.23999999999751</v>
      </c>
      <c r="CD8" s="153">
        <v>683.24571428571687</v>
      </c>
      <c r="CE8" s="153">
        <v>840.03428571428537</v>
      </c>
      <c r="CF8" s="153">
        <v>982.18285714285389</v>
      </c>
      <c r="CG8" s="153">
        <v>1190.3657142857144</v>
      </c>
      <c r="CH8" s="153">
        <v>956.05714285714623</v>
      </c>
      <c r="CJ8" s="28">
        <f t="shared" si="0"/>
        <v>87444.17795204428</v>
      </c>
      <c r="CL8" s="28">
        <f t="shared" si="1"/>
        <v>0</v>
      </c>
      <c r="CM8" s="169" t="s">
        <v>77</v>
      </c>
      <c r="CN8" s="153">
        <v>1714.4526629879417</v>
      </c>
      <c r="CO8" s="153">
        <v>3307.9371428571421</v>
      </c>
      <c r="CP8" s="153">
        <v>2542.8599999999992</v>
      </c>
      <c r="CQ8" s="153">
        <v>632.66857142857134</v>
      </c>
      <c r="CR8" s="153">
        <v>1276.8142857142852</v>
      </c>
      <c r="CS8" s="153">
        <v>1556.3314285714289</v>
      </c>
      <c r="CT8" s="153">
        <v>377.15657142857128</v>
      </c>
      <c r="CU8" s="153">
        <v>355.37142857142851</v>
      </c>
      <c r="CV8" s="153">
        <v>563.64857142857068</v>
      </c>
      <c r="CW8" s="153">
        <v>424.59428571428685</v>
      </c>
      <c r="CX8" s="153">
        <v>2735.1428571428551</v>
      </c>
      <c r="CY8" s="153">
        <v>210.99657142857197</v>
      </c>
      <c r="CZ8" s="153">
        <v>236.20571428571475</v>
      </c>
      <c r="DA8" s="153">
        <v>1404.2742857142853</v>
      </c>
      <c r="DB8" s="153">
        <v>502.97142857142791</v>
      </c>
      <c r="DC8" s="153">
        <v>227.62285714285872</v>
      </c>
      <c r="DD8" s="153">
        <v>786.68857142856984</v>
      </c>
      <c r="DE8" s="153">
        <v>189.86000000000078</v>
      </c>
      <c r="DF8" s="153">
        <v>594.58857142857028</v>
      </c>
      <c r="DG8" s="153">
        <v>2612.2400000000002</v>
      </c>
      <c r="DH8" s="153">
        <v>2139.8114285714278</v>
      </c>
      <c r="DI8" s="153">
        <v>799.81714285714384</v>
      </c>
      <c r="DJ8" s="153">
        <v>349.6114285714275</v>
      </c>
      <c r="DK8" s="153">
        <v>1019.4171428571428</v>
      </c>
      <c r="DL8" s="153">
        <v>144.10285714285664</v>
      </c>
      <c r="DM8" s="153">
        <v>342.41142857143041</v>
      </c>
      <c r="DN8" s="153">
        <v>36.102857142856223</v>
      </c>
      <c r="DO8" s="153">
        <v>452.5199999999989</v>
      </c>
      <c r="DP8" s="153">
        <v>5250.1485714285709</v>
      </c>
      <c r="DQ8" s="153">
        <v>486.00000000000267</v>
      </c>
      <c r="DR8" s="153">
        <v>156.13714285714241</v>
      </c>
      <c r="DS8" s="171">
        <v>1283.5885714285696</v>
      </c>
      <c r="DT8" s="171">
        <v>2368.2857142857147</v>
      </c>
      <c r="DU8" s="171">
        <v>422.59200000000078</v>
      </c>
      <c r="DV8" s="153">
        <v>1064.9862857142869</v>
      </c>
      <c r="DW8" s="153">
        <v>1021.7714285714294</v>
      </c>
      <c r="DX8" s="153">
        <v>6850.4085714285702</v>
      </c>
      <c r="DY8" s="153">
        <v>1967.2171428571428</v>
      </c>
      <c r="DZ8" s="153">
        <v>595.92857142857019</v>
      </c>
      <c r="EA8" s="153">
        <v>913.10285714285726</v>
      </c>
      <c r="EB8" s="153">
        <v>5334.2537142857154</v>
      </c>
      <c r="EC8" s="153">
        <v>560.36571428571301</v>
      </c>
      <c r="ED8" s="153">
        <v>954.30857142857258</v>
      </c>
      <c r="EE8" s="153">
        <v>1881.4628571428566</v>
      </c>
      <c r="EF8" s="153">
        <v>365.70857142857403</v>
      </c>
      <c r="EG8" s="153">
        <v>8778.9399999999987</v>
      </c>
      <c r="EH8" s="153">
        <v>950.75200000000484</v>
      </c>
      <c r="EI8" s="153">
        <v>4956.8361461992154</v>
      </c>
      <c r="EJ8" s="153">
        <v>1752.3577142857064</v>
      </c>
      <c r="EK8" s="153">
        <v>2741.1685714285713</v>
      </c>
      <c r="EL8" s="153">
        <v>4065.511428571429</v>
      </c>
      <c r="EM8" s="153">
        <v>534.23999999999751</v>
      </c>
      <c r="EN8" s="153">
        <v>683.24571428571687</v>
      </c>
      <c r="EO8" s="153">
        <v>1822.2171428571392</v>
      </c>
      <c r="EP8" s="153">
        <v>2146.4228571428607</v>
      </c>
      <c r="ER8" s="158">
        <f t="shared" si="2"/>
        <v>87444.177952044294</v>
      </c>
      <c r="ET8" s="158">
        <f t="shared" si="3"/>
        <v>0</v>
      </c>
    </row>
    <row r="9" spans="1:150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162">
        <f>E7</f>
        <v>2914805.9317348106</v>
      </c>
      <c r="F9" s="81">
        <f>'PREÇOS REFERENCIAIS'!E23</f>
        <v>0</v>
      </c>
      <c r="G9" s="70">
        <f>F9*E9</f>
        <v>0</v>
      </c>
      <c r="H9" s="170"/>
      <c r="I9" s="153">
        <v>57148.422099598058</v>
      </c>
      <c r="J9" s="153">
        <v>62167.999999999993</v>
      </c>
      <c r="K9" s="153">
        <v>48096.57142857142</v>
      </c>
      <c r="L9" s="153">
        <v>41522.571428571428</v>
      </c>
      <c r="M9" s="153">
        <v>43239.428571428551</v>
      </c>
      <c r="N9" s="153">
        <v>21088.952380952378</v>
      </c>
      <c r="O9" s="153">
        <v>42560.476190476176</v>
      </c>
      <c r="P9" s="153">
        <v>51877.714285714297</v>
      </c>
      <c r="Q9" s="153">
        <v>12571.88571428571</v>
      </c>
      <c r="R9" s="153">
        <v>11845.714285714284</v>
      </c>
      <c r="S9" s="153">
        <v>18788.285714285688</v>
      </c>
      <c r="T9" s="153">
        <v>14153.142857142895</v>
      </c>
      <c r="U9" s="153">
        <v>48254.095238095222</v>
      </c>
      <c r="V9" s="153">
        <v>42917.333333333285</v>
      </c>
      <c r="W9" s="153">
        <v>7033.2190476190663</v>
      </c>
      <c r="X9" s="153">
        <v>7873.5238095238255</v>
      </c>
      <c r="Y9" s="153">
        <v>46809.142857142841</v>
      </c>
      <c r="Z9" s="153">
        <v>16765.714285714264</v>
      </c>
      <c r="AA9" s="153">
        <v>7587.4285714286243</v>
      </c>
      <c r="AB9" s="153">
        <v>26222.952380952331</v>
      </c>
      <c r="AC9" s="153">
        <v>6328.6666666666933</v>
      </c>
      <c r="AD9" s="153">
        <v>19819.61904761901</v>
      </c>
      <c r="AE9" s="153">
        <v>43198.666666666672</v>
      </c>
      <c r="AF9" s="153">
        <v>43876.000000000007</v>
      </c>
      <c r="AG9" s="153">
        <v>71327.047619047589</v>
      </c>
      <c r="AH9" s="153">
        <v>26660.571428571464</v>
      </c>
      <c r="AI9" s="153">
        <v>11653.71428571425</v>
      </c>
      <c r="AJ9" s="153">
        <v>33980.571428571428</v>
      </c>
      <c r="AK9" s="153">
        <v>4803.4285714285543</v>
      </c>
      <c r="AL9" s="153">
        <v>11413.714285714348</v>
      </c>
      <c r="AM9" s="153">
        <v>1203.4285714285409</v>
      </c>
      <c r="AN9" s="153">
        <v>15083.999999999964</v>
      </c>
      <c r="AO9" s="153">
        <v>57488.57142857142</v>
      </c>
      <c r="AP9" s="153">
        <v>117516.38095238095</v>
      </c>
      <c r="AQ9" s="153">
        <v>16200.000000000089</v>
      </c>
      <c r="AR9" s="153">
        <v>5204.5714285714139</v>
      </c>
      <c r="AS9" s="153">
        <v>7148.5714285713948</v>
      </c>
      <c r="AT9" s="153">
        <v>9659.428571428587</v>
      </c>
      <c r="AU9" s="153">
        <v>25978.285714285674</v>
      </c>
      <c r="AV9" s="153">
        <v>18017.142857142942</v>
      </c>
      <c r="AW9" s="153">
        <v>60925.714285714217</v>
      </c>
      <c r="AX9" s="153">
        <v>3596.6857142858544</v>
      </c>
      <c r="AY9" s="153">
        <v>10489.714285714172</v>
      </c>
      <c r="AZ9" s="153">
        <v>35499.542857142893</v>
      </c>
      <c r="BA9" s="153">
        <v>34059.047619047647</v>
      </c>
      <c r="BB9" s="153">
        <v>56262.85714285713</v>
      </c>
      <c r="BC9" s="153">
        <v>82232.380952380947</v>
      </c>
      <c r="BD9" s="153">
        <v>89851.714285714275</v>
      </c>
      <c r="BE9" s="153">
        <v>65573.904761904763</v>
      </c>
      <c r="BF9" s="153">
        <v>19864.285714285674</v>
      </c>
      <c r="BG9" s="153">
        <v>30436.761904761908</v>
      </c>
      <c r="BH9" s="153">
        <v>93506.742857142875</v>
      </c>
      <c r="BI9" s="153">
        <v>84301.714285714319</v>
      </c>
      <c r="BJ9" s="153">
        <v>18678.857142857101</v>
      </c>
      <c r="BK9" s="153">
        <v>31810.285714285754</v>
      </c>
      <c r="BL9" s="153">
        <v>32880</v>
      </c>
      <c r="BM9" s="153">
        <v>29835.428571428554</v>
      </c>
      <c r="BN9" s="153">
        <v>12190.285714285801</v>
      </c>
      <c r="BO9" s="153">
        <v>76104.571428571551</v>
      </c>
      <c r="BP9" s="153">
        <v>95661.142857142986</v>
      </c>
      <c r="BQ9" s="153">
        <v>50183.523809523904</v>
      </c>
      <c r="BR9" s="153">
        <v>34370.476190476271</v>
      </c>
      <c r="BS9" s="153">
        <v>36311.619047618602</v>
      </c>
      <c r="BT9" s="153">
        <v>31691.733333333497</v>
      </c>
      <c r="BU9" s="153">
        <v>81153.165428020919</v>
      </c>
      <c r="BV9" s="153">
        <v>84074.706111952954</v>
      </c>
      <c r="BW9" s="153">
        <v>58411.923809523549</v>
      </c>
      <c r="BX9" s="153">
        <v>46862.380952380947</v>
      </c>
      <c r="BY9" s="153">
        <v>44509.904761904763</v>
      </c>
      <c r="BZ9" s="153">
        <v>50010.666666666759</v>
      </c>
      <c r="CA9" s="153">
        <v>43601.714285714363</v>
      </c>
      <c r="CB9" s="153">
        <v>41904.666666666519</v>
      </c>
      <c r="CC9" s="153">
        <v>17807.999999999916</v>
      </c>
      <c r="CD9" s="153">
        <v>22774.857142857229</v>
      </c>
      <c r="CE9" s="153">
        <v>28001.142857142848</v>
      </c>
      <c r="CF9" s="153">
        <v>32739.428571428463</v>
      </c>
      <c r="CG9" s="153">
        <v>39678.857142857145</v>
      </c>
      <c r="CH9" s="153">
        <v>31868.571428571544</v>
      </c>
      <c r="CJ9" s="28">
        <f t="shared" si="0"/>
        <v>2914805.9317348106</v>
      </c>
      <c r="CL9" s="28">
        <f t="shared" si="1"/>
        <v>0</v>
      </c>
      <c r="CM9" s="169" t="s">
        <v>80</v>
      </c>
      <c r="CN9" s="153">
        <v>57148.422099598058</v>
      </c>
      <c r="CO9" s="153">
        <v>110264.57142857142</v>
      </c>
      <c r="CP9" s="153">
        <v>84761.999999999971</v>
      </c>
      <c r="CQ9" s="153">
        <v>21088.952380952378</v>
      </c>
      <c r="CR9" s="153">
        <v>42560.476190476176</v>
      </c>
      <c r="CS9" s="153">
        <v>51877.714285714297</v>
      </c>
      <c r="CT9" s="153">
        <v>12571.88571428571</v>
      </c>
      <c r="CU9" s="153">
        <v>11845.714285714284</v>
      </c>
      <c r="CV9" s="153">
        <v>18788.285714285688</v>
      </c>
      <c r="CW9" s="153">
        <v>14153.142857142895</v>
      </c>
      <c r="CX9" s="153">
        <v>91171.428571428507</v>
      </c>
      <c r="CY9" s="153">
        <v>7033.2190476190663</v>
      </c>
      <c r="CZ9" s="153">
        <v>7873.5238095238255</v>
      </c>
      <c r="DA9" s="153">
        <v>46809.142857142841</v>
      </c>
      <c r="DB9" s="153">
        <v>16765.714285714264</v>
      </c>
      <c r="DC9" s="153">
        <v>7587.4285714286243</v>
      </c>
      <c r="DD9" s="153">
        <v>26222.952380952331</v>
      </c>
      <c r="DE9" s="153">
        <v>6328.6666666666933</v>
      </c>
      <c r="DF9" s="153">
        <v>19819.61904761901</v>
      </c>
      <c r="DG9" s="153">
        <v>87074.666666666686</v>
      </c>
      <c r="DH9" s="153">
        <v>71327.047619047589</v>
      </c>
      <c r="DI9" s="153">
        <v>26660.571428571464</v>
      </c>
      <c r="DJ9" s="153">
        <v>11653.71428571425</v>
      </c>
      <c r="DK9" s="153">
        <v>33980.571428571428</v>
      </c>
      <c r="DL9" s="153">
        <v>4803.4285714285543</v>
      </c>
      <c r="DM9" s="153">
        <v>11413.714285714348</v>
      </c>
      <c r="DN9" s="153">
        <v>1203.4285714285409</v>
      </c>
      <c r="DO9" s="153">
        <v>15083.999999999964</v>
      </c>
      <c r="DP9" s="153">
        <v>175004.95238095237</v>
      </c>
      <c r="DQ9" s="153">
        <v>16200.000000000089</v>
      </c>
      <c r="DR9" s="153">
        <v>5204.5714285714139</v>
      </c>
      <c r="DS9" s="171">
        <v>42786.285714285652</v>
      </c>
      <c r="DT9" s="171">
        <v>78942.857142857159</v>
      </c>
      <c r="DU9" s="171">
        <v>14086.400000000027</v>
      </c>
      <c r="DV9" s="153">
        <v>35499.542857142893</v>
      </c>
      <c r="DW9" s="153">
        <v>34059.047619047647</v>
      </c>
      <c r="DX9" s="153">
        <v>228346.95238095237</v>
      </c>
      <c r="DY9" s="153">
        <v>65573.904761904763</v>
      </c>
      <c r="DZ9" s="153">
        <v>19864.285714285674</v>
      </c>
      <c r="EA9" s="153">
        <v>30436.761904761908</v>
      </c>
      <c r="EB9" s="153">
        <v>177808.45714285719</v>
      </c>
      <c r="EC9" s="153">
        <v>18678.857142857101</v>
      </c>
      <c r="ED9" s="153">
        <v>31810.285714285754</v>
      </c>
      <c r="EE9" s="153">
        <v>62715.428571428551</v>
      </c>
      <c r="EF9" s="153">
        <v>12190.285714285801</v>
      </c>
      <c r="EG9" s="153">
        <v>292631.33333333331</v>
      </c>
      <c r="EH9" s="153">
        <v>31691.733333333497</v>
      </c>
      <c r="EI9" s="153">
        <v>165227.87153997389</v>
      </c>
      <c r="EJ9" s="153">
        <v>58411.923809523549</v>
      </c>
      <c r="EK9" s="153">
        <v>91372.28571428571</v>
      </c>
      <c r="EL9" s="153">
        <v>135517.04761904763</v>
      </c>
      <c r="EM9" s="153">
        <v>17807.999999999916</v>
      </c>
      <c r="EN9" s="153">
        <v>22774.857142857229</v>
      </c>
      <c r="EO9" s="153">
        <v>60740.571428571311</v>
      </c>
      <c r="EP9" s="153">
        <v>71547.428571428696</v>
      </c>
      <c r="ER9" s="158">
        <f t="shared" si="2"/>
        <v>2914805.9317348101</v>
      </c>
      <c r="ET9" s="158">
        <f t="shared" si="3"/>
        <v>0</v>
      </c>
    </row>
    <row r="10" spans="1:150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162">
        <f>E8</f>
        <v>87444.177952044309</v>
      </c>
      <c r="F10" s="81">
        <f>'PREÇOS REFERENCIAIS'!E20</f>
        <v>0</v>
      </c>
      <c r="G10" s="70">
        <f>F10*E10</f>
        <v>0</v>
      </c>
      <c r="H10" s="170"/>
      <c r="I10" s="153">
        <v>1714.4526629879417</v>
      </c>
      <c r="J10" s="153">
        <v>1865.0399999999997</v>
      </c>
      <c r="K10" s="153">
        <v>1442.8971428571426</v>
      </c>
      <c r="L10" s="153">
        <v>1245.6771428571428</v>
      </c>
      <c r="M10" s="153">
        <v>1297.1828571428564</v>
      </c>
      <c r="N10" s="153">
        <v>632.66857142857134</v>
      </c>
      <c r="O10" s="153">
        <v>1276.8142857142852</v>
      </c>
      <c r="P10" s="153">
        <v>1556.3314285714289</v>
      </c>
      <c r="Q10" s="153">
        <v>377.15657142857128</v>
      </c>
      <c r="R10" s="153">
        <v>355.37142857142851</v>
      </c>
      <c r="S10" s="153">
        <v>563.64857142857068</v>
      </c>
      <c r="T10" s="153">
        <v>424.59428571428685</v>
      </c>
      <c r="U10" s="153">
        <v>1447.6228571428567</v>
      </c>
      <c r="V10" s="153">
        <v>1287.5199999999984</v>
      </c>
      <c r="W10" s="153">
        <v>210.99657142857197</v>
      </c>
      <c r="X10" s="153">
        <v>236.20571428571475</v>
      </c>
      <c r="Y10" s="153">
        <v>1404.2742857142853</v>
      </c>
      <c r="Z10" s="153">
        <v>502.97142857142791</v>
      </c>
      <c r="AA10" s="153">
        <v>227.62285714285872</v>
      </c>
      <c r="AB10" s="153">
        <v>786.68857142856984</v>
      </c>
      <c r="AC10" s="153">
        <v>189.86000000000078</v>
      </c>
      <c r="AD10" s="153">
        <v>594.58857142857028</v>
      </c>
      <c r="AE10" s="153">
        <v>1295.96</v>
      </c>
      <c r="AF10" s="153">
        <v>1316.2800000000002</v>
      </c>
      <c r="AG10" s="153">
        <v>2139.8114285714278</v>
      </c>
      <c r="AH10" s="153">
        <v>799.81714285714384</v>
      </c>
      <c r="AI10" s="153">
        <v>349.6114285714275</v>
      </c>
      <c r="AJ10" s="153">
        <v>1019.4171428571428</v>
      </c>
      <c r="AK10" s="153">
        <v>144.10285714285664</v>
      </c>
      <c r="AL10" s="153">
        <v>342.41142857143041</v>
      </c>
      <c r="AM10" s="153">
        <v>36.102857142856223</v>
      </c>
      <c r="AN10" s="153">
        <v>452.5199999999989</v>
      </c>
      <c r="AO10" s="153">
        <v>1724.6571428571426</v>
      </c>
      <c r="AP10" s="153">
        <v>3525.4914285714281</v>
      </c>
      <c r="AQ10" s="153">
        <v>486.00000000000267</v>
      </c>
      <c r="AR10" s="153">
        <v>156.13714285714241</v>
      </c>
      <c r="AS10" s="153">
        <v>214.45714285714183</v>
      </c>
      <c r="AT10" s="153">
        <v>289.78285714285761</v>
      </c>
      <c r="AU10" s="153">
        <v>779.34857142857015</v>
      </c>
      <c r="AV10" s="153">
        <v>540.51428571428823</v>
      </c>
      <c r="AW10" s="153">
        <v>1827.7714285714264</v>
      </c>
      <c r="AX10" s="153">
        <v>107.90057142857563</v>
      </c>
      <c r="AY10" s="153">
        <v>314.69142857142515</v>
      </c>
      <c r="AZ10" s="153">
        <v>1064.9862857142869</v>
      </c>
      <c r="BA10" s="153">
        <v>1021.7714285714294</v>
      </c>
      <c r="BB10" s="153">
        <v>1687.8857142857139</v>
      </c>
      <c r="BC10" s="153">
        <v>2466.9714285714285</v>
      </c>
      <c r="BD10" s="153">
        <v>2695.551428571428</v>
      </c>
      <c r="BE10" s="153">
        <v>1967.2171428571428</v>
      </c>
      <c r="BF10" s="153">
        <v>595.92857142857019</v>
      </c>
      <c r="BG10" s="153">
        <v>913.10285714285726</v>
      </c>
      <c r="BH10" s="153">
        <v>2805.2022857142861</v>
      </c>
      <c r="BI10" s="153">
        <v>2529.0514285714294</v>
      </c>
      <c r="BJ10" s="153">
        <v>560.36571428571301</v>
      </c>
      <c r="BK10" s="153">
        <v>954.30857142857258</v>
      </c>
      <c r="BL10" s="153">
        <v>986.4</v>
      </c>
      <c r="BM10" s="153">
        <v>895.06285714285661</v>
      </c>
      <c r="BN10" s="153">
        <v>365.70857142857403</v>
      </c>
      <c r="BO10" s="153">
        <v>2283.1371428571465</v>
      </c>
      <c r="BP10" s="153">
        <v>2869.8342857142893</v>
      </c>
      <c r="BQ10" s="153">
        <v>1505.505714285717</v>
      </c>
      <c r="BR10" s="153">
        <v>1031.1142857142881</v>
      </c>
      <c r="BS10" s="153">
        <v>1089.348571428558</v>
      </c>
      <c r="BT10" s="153">
        <v>950.75200000000484</v>
      </c>
      <c r="BU10" s="153">
        <v>2434.5949628406274</v>
      </c>
      <c r="BV10" s="153">
        <v>2522.2411833585884</v>
      </c>
      <c r="BW10" s="153">
        <v>1752.3577142857064</v>
      </c>
      <c r="BX10" s="153">
        <v>1405.8714285714284</v>
      </c>
      <c r="BY10" s="153">
        <v>1335.2971428571429</v>
      </c>
      <c r="BZ10" s="153">
        <v>1500.3200000000027</v>
      </c>
      <c r="CA10" s="153">
        <v>1308.0514285714307</v>
      </c>
      <c r="CB10" s="153">
        <v>1257.1399999999956</v>
      </c>
      <c r="CC10" s="153">
        <v>534.23999999999751</v>
      </c>
      <c r="CD10" s="153">
        <v>683.24571428571687</v>
      </c>
      <c r="CE10" s="153">
        <v>840.03428571428537</v>
      </c>
      <c r="CF10" s="153">
        <v>982.18285714285389</v>
      </c>
      <c r="CG10" s="153">
        <v>1190.3657142857144</v>
      </c>
      <c r="CH10" s="153">
        <v>956.05714285714623</v>
      </c>
      <c r="CJ10" s="28">
        <f t="shared" si="0"/>
        <v>87444.17795204428</v>
      </c>
      <c r="CL10" s="28">
        <f t="shared" si="1"/>
        <v>0</v>
      </c>
      <c r="CM10" s="169" t="s">
        <v>83</v>
      </c>
      <c r="CN10" s="153">
        <v>1714.4526629879417</v>
      </c>
      <c r="CO10" s="153">
        <v>3307.9371428571421</v>
      </c>
      <c r="CP10" s="153">
        <v>2542.8599999999992</v>
      </c>
      <c r="CQ10" s="153">
        <v>632.66857142857134</v>
      </c>
      <c r="CR10" s="153">
        <v>1276.8142857142852</v>
      </c>
      <c r="CS10" s="153">
        <v>1556.3314285714289</v>
      </c>
      <c r="CT10" s="153">
        <v>377.15657142857128</v>
      </c>
      <c r="CU10" s="153">
        <v>355.37142857142851</v>
      </c>
      <c r="CV10" s="153">
        <v>563.64857142857068</v>
      </c>
      <c r="CW10" s="153">
        <v>424.59428571428685</v>
      </c>
      <c r="CX10" s="153">
        <v>2735.1428571428551</v>
      </c>
      <c r="CY10" s="153">
        <v>210.99657142857197</v>
      </c>
      <c r="CZ10" s="153">
        <v>236.20571428571475</v>
      </c>
      <c r="DA10" s="153">
        <v>1404.2742857142853</v>
      </c>
      <c r="DB10" s="153">
        <v>502.97142857142791</v>
      </c>
      <c r="DC10" s="153">
        <v>227.62285714285872</v>
      </c>
      <c r="DD10" s="153">
        <v>786.68857142856984</v>
      </c>
      <c r="DE10" s="153">
        <v>189.86000000000078</v>
      </c>
      <c r="DF10" s="153">
        <v>594.58857142857028</v>
      </c>
      <c r="DG10" s="153">
        <v>2612.2400000000002</v>
      </c>
      <c r="DH10" s="153">
        <v>2139.8114285714278</v>
      </c>
      <c r="DI10" s="153">
        <v>799.81714285714384</v>
      </c>
      <c r="DJ10" s="153">
        <v>349.6114285714275</v>
      </c>
      <c r="DK10" s="153">
        <v>1019.4171428571428</v>
      </c>
      <c r="DL10" s="153">
        <v>144.10285714285664</v>
      </c>
      <c r="DM10" s="153">
        <v>342.41142857143041</v>
      </c>
      <c r="DN10" s="153">
        <v>36.102857142856223</v>
      </c>
      <c r="DO10" s="153">
        <v>452.5199999999989</v>
      </c>
      <c r="DP10" s="153">
        <v>5250.1485714285709</v>
      </c>
      <c r="DQ10" s="153">
        <v>486.00000000000267</v>
      </c>
      <c r="DR10" s="153">
        <v>156.13714285714241</v>
      </c>
      <c r="DS10" s="171">
        <v>1283.5885714285696</v>
      </c>
      <c r="DT10" s="171">
        <v>2368.2857142857147</v>
      </c>
      <c r="DU10" s="171">
        <v>422.59200000000078</v>
      </c>
      <c r="DV10" s="153">
        <v>1064.9862857142869</v>
      </c>
      <c r="DW10" s="153">
        <v>1021.7714285714294</v>
      </c>
      <c r="DX10" s="153">
        <v>6850.4085714285702</v>
      </c>
      <c r="DY10" s="153">
        <v>1967.2171428571428</v>
      </c>
      <c r="DZ10" s="153">
        <v>595.92857142857019</v>
      </c>
      <c r="EA10" s="153">
        <v>913.10285714285726</v>
      </c>
      <c r="EB10" s="153">
        <v>5334.2537142857154</v>
      </c>
      <c r="EC10" s="153">
        <v>560.36571428571301</v>
      </c>
      <c r="ED10" s="153">
        <v>954.30857142857258</v>
      </c>
      <c r="EE10" s="153">
        <v>1881.4628571428566</v>
      </c>
      <c r="EF10" s="153">
        <v>365.70857142857403</v>
      </c>
      <c r="EG10" s="153">
        <v>8778.9399999999987</v>
      </c>
      <c r="EH10" s="153">
        <v>950.75200000000484</v>
      </c>
      <c r="EI10" s="153">
        <v>4956.8361461992154</v>
      </c>
      <c r="EJ10" s="153">
        <v>1752.3577142857064</v>
      </c>
      <c r="EK10" s="153">
        <v>2741.1685714285713</v>
      </c>
      <c r="EL10" s="153">
        <v>4065.511428571429</v>
      </c>
      <c r="EM10" s="153">
        <v>534.23999999999751</v>
      </c>
      <c r="EN10" s="153">
        <v>683.24571428571687</v>
      </c>
      <c r="EO10" s="153">
        <v>1822.2171428571392</v>
      </c>
      <c r="EP10" s="153">
        <v>2146.4228571428607</v>
      </c>
      <c r="ER10" s="158">
        <f t="shared" si="2"/>
        <v>87444.177952044294</v>
      </c>
      <c r="ET10" s="158">
        <f t="shared" si="3"/>
        <v>0</v>
      </c>
    </row>
    <row r="11" spans="1:150" ht="8.25" customHeight="1" x14ac:dyDescent="0.25">
      <c r="B11" s="71"/>
      <c r="C11" s="57"/>
      <c r="D11" s="57"/>
      <c r="E11" s="162"/>
      <c r="F11" s="81"/>
      <c r="G11" s="70"/>
      <c r="H11" s="170"/>
      <c r="I11" s="153"/>
      <c r="J11" s="153"/>
      <c r="K11" s="153"/>
      <c r="L11" s="153"/>
      <c r="M11" s="153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53"/>
      <c r="Y11" s="153"/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  <c r="BJ11" s="153"/>
      <c r="BK11" s="153"/>
      <c r="BL11" s="153"/>
      <c r="BM11" s="153"/>
      <c r="BN11" s="153"/>
      <c r="BO11" s="153"/>
      <c r="BP11" s="153"/>
      <c r="BQ11" s="153"/>
      <c r="BR11" s="153"/>
      <c r="BS11" s="153"/>
      <c r="BT11" s="153"/>
      <c r="BU11" s="153"/>
      <c r="BV11" s="153"/>
      <c r="BW11" s="153"/>
      <c r="BX11" s="153"/>
      <c r="BY11" s="153"/>
      <c r="BZ11" s="153"/>
      <c r="CA11" s="153"/>
      <c r="CB11" s="153"/>
      <c r="CC11" s="153"/>
      <c r="CD11" s="153"/>
      <c r="CE11" s="153"/>
      <c r="CF11" s="153"/>
      <c r="CG11" s="153"/>
      <c r="CH11" s="153"/>
      <c r="CJ11" s="28">
        <f t="shared" si="0"/>
        <v>0</v>
      </c>
      <c r="CL11" s="28">
        <f t="shared" si="1"/>
        <v>0</v>
      </c>
      <c r="CM11" s="169"/>
      <c r="CN11" s="153"/>
      <c r="CO11" s="153"/>
      <c r="CP11" s="153"/>
      <c r="CQ11" s="153"/>
      <c r="CR11" s="153"/>
      <c r="CS11" s="153"/>
      <c r="CT11" s="153"/>
      <c r="CU11" s="153"/>
      <c r="CV11" s="153"/>
      <c r="CW11" s="153"/>
      <c r="CX11" s="153"/>
      <c r="CY11" s="153"/>
      <c r="CZ11" s="153"/>
      <c r="DA11" s="153"/>
      <c r="DB11" s="153"/>
      <c r="DC11" s="153"/>
      <c r="DD11" s="153"/>
      <c r="DE11" s="153"/>
      <c r="DF11" s="153"/>
      <c r="DG11" s="153"/>
      <c r="DH11" s="153"/>
      <c r="DI11" s="153"/>
      <c r="DJ11" s="153"/>
      <c r="DK11" s="153"/>
      <c r="DL11" s="153"/>
      <c r="DM11" s="153"/>
      <c r="DN11" s="153"/>
      <c r="DO11" s="153"/>
      <c r="DP11" s="153"/>
      <c r="DQ11" s="153"/>
      <c r="DR11" s="153"/>
      <c r="DS11" s="171">
        <v>0</v>
      </c>
      <c r="DT11" s="171">
        <v>0</v>
      </c>
      <c r="DU11" s="171">
        <v>0</v>
      </c>
      <c r="DV11" s="153"/>
      <c r="DW11" s="153"/>
      <c r="DX11" s="153"/>
      <c r="DY11" s="153"/>
      <c r="DZ11" s="153"/>
      <c r="EA11" s="153"/>
      <c r="EB11" s="153"/>
      <c r="EC11" s="153"/>
      <c r="ED11" s="153"/>
      <c r="EE11" s="153"/>
      <c r="EF11" s="153"/>
      <c r="EG11" s="153"/>
      <c r="EH11" s="153"/>
      <c r="EI11" s="153"/>
      <c r="EJ11" s="153"/>
      <c r="EK11" s="153"/>
      <c r="EL11" s="153"/>
      <c r="EM11" s="153"/>
      <c r="EN11" s="153"/>
      <c r="EO11" s="153"/>
      <c r="EP11" s="153"/>
      <c r="ER11" s="158">
        <f t="shared" si="2"/>
        <v>0</v>
      </c>
      <c r="ET11" s="158">
        <f t="shared" si="3"/>
        <v>0</v>
      </c>
    </row>
    <row r="12" spans="1:150" ht="15" customHeight="1" x14ac:dyDescent="0.25">
      <c r="B12" s="69">
        <v>2</v>
      </c>
      <c r="C12" s="56" t="s">
        <v>44</v>
      </c>
      <c r="D12" s="142" t="s">
        <v>40</v>
      </c>
      <c r="E12" s="161">
        <f>SUM(CADASTRO!R:R)</f>
        <v>1473.2576569727826</v>
      </c>
      <c r="F12" s="81"/>
      <c r="G12" s="70"/>
      <c r="H12" s="170"/>
      <c r="I12" s="153">
        <v>12.744056134614073</v>
      </c>
      <c r="J12" s="153">
        <v>12.69047619047619</v>
      </c>
      <c r="K12" s="153">
        <v>14.452380952380953</v>
      </c>
      <c r="L12" s="153">
        <v>5.9761904761904763</v>
      </c>
      <c r="M12" s="153">
        <v>5.0952380952380949</v>
      </c>
      <c r="N12" s="153">
        <v>1.6904761904761905</v>
      </c>
      <c r="O12" s="153">
        <v>13.642857142857142</v>
      </c>
      <c r="P12" s="153">
        <v>3.4285714285714297</v>
      </c>
      <c r="Q12" s="153">
        <v>8.4523809523809419</v>
      </c>
      <c r="R12" s="153">
        <v>5.9523809523809517</v>
      </c>
      <c r="S12" s="153">
        <v>3.4047619047618909</v>
      </c>
      <c r="T12" s="153">
        <v>1.7142857142857209</v>
      </c>
      <c r="U12" s="153">
        <v>24.571428571428569</v>
      </c>
      <c r="V12" s="153">
        <v>7.6428571428571317</v>
      </c>
      <c r="W12" s="153">
        <v>2.5000000000000075</v>
      </c>
      <c r="X12" s="153">
        <v>0.83333333333333581</v>
      </c>
      <c r="Y12" s="153">
        <v>15.071428571428566</v>
      </c>
      <c r="Z12" s="153">
        <v>0.85714285714285265</v>
      </c>
      <c r="AA12" s="153">
        <v>0</v>
      </c>
      <c r="AB12" s="153">
        <v>62.047619047618895</v>
      </c>
      <c r="AC12" s="153">
        <v>2.5000000000000249</v>
      </c>
      <c r="AD12" s="153">
        <v>1.6666666666666543</v>
      </c>
      <c r="AE12" s="153">
        <v>58.642857142857153</v>
      </c>
      <c r="AF12" s="153">
        <v>40.14285714285716</v>
      </c>
      <c r="AG12" s="153">
        <v>52.404761904761862</v>
      </c>
      <c r="AH12" s="153">
        <v>47.976190476190546</v>
      </c>
      <c r="AI12" s="153">
        <v>2.5476190476190395</v>
      </c>
      <c r="AJ12" s="153">
        <v>13.69047619047619</v>
      </c>
      <c r="AK12" s="153">
        <v>0</v>
      </c>
      <c r="AL12" s="153">
        <v>0.8571428571428622</v>
      </c>
      <c r="AM12" s="153">
        <v>0</v>
      </c>
      <c r="AN12" s="153">
        <v>1.6666666666666625</v>
      </c>
      <c r="AO12" s="153">
        <v>18.61904761904762</v>
      </c>
      <c r="AP12" s="153">
        <v>56.261904761904759</v>
      </c>
      <c r="AQ12" s="153">
        <v>5.07142857142862</v>
      </c>
      <c r="AR12" s="153">
        <v>0</v>
      </c>
      <c r="AS12" s="153">
        <v>1.7142857142857006</v>
      </c>
      <c r="AT12" s="153">
        <v>0</v>
      </c>
      <c r="AU12" s="153">
        <v>8.4999999999999609</v>
      </c>
      <c r="AV12" s="153">
        <v>5.1190476190476923</v>
      </c>
      <c r="AW12" s="153">
        <v>16.761904761904695</v>
      </c>
      <c r="AX12" s="153">
        <v>0.83333333333338744</v>
      </c>
      <c r="AY12" s="153">
        <v>5.0476190476188707</v>
      </c>
      <c r="AZ12" s="153">
        <v>29.500000000000089</v>
      </c>
      <c r="BA12" s="153">
        <v>11.78571428571431</v>
      </c>
      <c r="BB12" s="153">
        <v>55.714285714285708</v>
      </c>
      <c r="BC12" s="153">
        <v>156.04761904761907</v>
      </c>
      <c r="BD12" s="153">
        <v>117.40476190476191</v>
      </c>
      <c r="BE12" s="153">
        <v>50.571428571428562</v>
      </c>
      <c r="BF12" s="153">
        <v>19.476190476190411</v>
      </c>
      <c r="BG12" s="153">
        <v>22.904761904761902</v>
      </c>
      <c r="BH12" s="153">
        <v>50.261904761904759</v>
      </c>
      <c r="BI12" s="153">
        <v>53.714285714285751</v>
      </c>
      <c r="BJ12" s="153">
        <v>1.7142857142857053</v>
      </c>
      <c r="BK12" s="153">
        <v>13.619047619047638</v>
      </c>
      <c r="BL12" s="153">
        <v>5</v>
      </c>
      <c r="BM12" s="153">
        <v>9.2380952380952301</v>
      </c>
      <c r="BN12" s="153">
        <v>0</v>
      </c>
      <c r="BO12" s="153">
        <v>31.380952380952458</v>
      </c>
      <c r="BP12" s="153">
        <v>50.428571428571551</v>
      </c>
      <c r="BQ12" s="153">
        <v>10.190476190476216</v>
      </c>
      <c r="BR12" s="153">
        <v>5.0952380952381082</v>
      </c>
      <c r="BS12" s="153">
        <v>15.404761904761701</v>
      </c>
      <c r="BT12" s="153">
        <v>3.3809523809524107</v>
      </c>
      <c r="BU12" s="153">
        <v>43.026883200293604</v>
      </c>
      <c r="BV12" s="153">
        <v>21.84386049501768</v>
      </c>
      <c r="BW12" s="153">
        <v>27.547619047618898</v>
      </c>
      <c r="BX12" s="153">
        <v>14.166666666666666</v>
      </c>
      <c r="BY12" s="153">
        <v>19.404761904761905</v>
      </c>
      <c r="BZ12" s="153">
        <v>42.571428571428669</v>
      </c>
      <c r="CA12" s="153">
        <v>13.595238095238127</v>
      </c>
      <c r="CB12" s="153">
        <v>8.4285714285713986</v>
      </c>
      <c r="CC12" s="153">
        <v>1.7142857142857006</v>
      </c>
      <c r="CD12" s="153">
        <v>9.214285714285765</v>
      </c>
      <c r="CE12" s="153">
        <v>4.2142857142857144</v>
      </c>
      <c r="CF12" s="153">
        <v>8.5238095238094953</v>
      </c>
      <c r="CG12" s="153">
        <v>3.3809523809523805</v>
      </c>
      <c r="CH12" s="153">
        <v>0</v>
      </c>
      <c r="CJ12" s="146">
        <f t="shared" si="0"/>
        <v>1473.2576569727826</v>
      </c>
      <c r="CK12" s="99"/>
      <c r="CL12" s="140">
        <f t="shared" si="1"/>
        <v>0</v>
      </c>
      <c r="CM12" s="169"/>
      <c r="CN12" s="153">
        <v>12.744056134614073</v>
      </c>
      <c r="CO12" s="153">
        <v>27.142857142857142</v>
      </c>
      <c r="CP12" s="153">
        <v>11.071428571428571</v>
      </c>
      <c r="CQ12" s="153">
        <v>1.6904761904761905</v>
      </c>
      <c r="CR12" s="153">
        <v>13.642857142857142</v>
      </c>
      <c r="CS12" s="153">
        <v>3.4285714285714297</v>
      </c>
      <c r="CT12" s="153">
        <v>8.4523809523809419</v>
      </c>
      <c r="CU12" s="153">
        <v>5.9523809523809517</v>
      </c>
      <c r="CV12" s="153">
        <v>3.4047619047618909</v>
      </c>
      <c r="CW12" s="153">
        <v>1.7142857142857209</v>
      </c>
      <c r="CX12" s="153">
        <v>32.214285714285701</v>
      </c>
      <c r="CY12" s="153">
        <v>2.5000000000000075</v>
      </c>
      <c r="CZ12" s="153">
        <v>0.83333333333333581</v>
      </c>
      <c r="DA12" s="153">
        <v>15.071428571428566</v>
      </c>
      <c r="DB12" s="153">
        <v>0.85714285714285265</v>
      </c>
      <c r="DC12" s="153">
        <v>0</v>
      </c>
      <c r="DD12" s="153">
        <v>62.047619047618895</v>
      </c>
      <c r="DE12" s="153">
        <v>2.5000000000000249</v>
      </c>
      <c r="DF12" s="153">
        <v>1.6666666666666543</v>
      </c>
      <c r="DG12" s="153">
        <v>98.785714285714306</v>
      </c>
      <c r="DH12" s="153">
        <v>52.404761904761862</v>
      </c>
      <c r="DI12" s="153">
        <v>47.976190476190546</v>
      </c>
      <c r="DJ12" s="153">
        <v>2.5476190476190395</v>
      </c>
      <c r="DK12" s="153">
        <v>13.69047619047619</v>
      </c>
      <c r="DL12" s="153">
        <v>0</v>
      </c>
      <c r="DM12" s="153">
        <v>0.8571428571428622</v>
      </c>
      <c r="DN12" s="153">
        <v>0</v>
      </c>
      <c r="DO12" s="153">
        <v>1.6666666666666625</v>
      </c>
      <c r="DP12" s="153">
        <v>74.88095238095238</v>
      </c>
      <c r="DQ12" s="153">
        <v>5.07142857142862</v>
      </c>
      <c r="DR12" s="153">
        <v>0</v>
      </c>
      <c r="DS12" s="171">
        <v>10.214285714285662</v>
      </c>
      <c r="DT12" s="171">
        <v>21.880952380952387</v>
      </c>
      <c r="DU12" s="171">
        <v>5.8809523809522579</v>
      </c>
      <c r="DV12" s="153">
        <v>29.500000000000089</v>
      </c>
      <c r="DW12" s="153">
        <v>11.78571428571431</v>
      </c>
      <c r="DX12" s="153">
        <v>329.16666666666669</v>
      </c>
      <c r="DY12" s="153">
        <v>50.571428571428562</v>
      </c>
      <c r="DZ12" s="153">
        <v>19.476190476190411</v>
      </c>
      <c r="EA12" s="153">
        <v>22.904761904761902</v>
      </c>
      <c r="EB12" s="153">
        <v>103.97619047619051</v>
      </c>
      <c r="EC12" s="153">
        <v>1.7142857142857053</v>
      </c>
      <c r="ED12" s="153">
        <v>13.619047619047638</v>
      </c>
      <c r="EE12" s="153">
        <v>14.23809523809523</v>
      </c>
      <c r="EF12" s="153">
        <v>0</v>
      </c>
      <c r="EG12" s="153">
        <v>112.50000000000003</v>
      </c>
      <c r="EH12" s="153">
        <v>3.3809523809524107</v>
      </c>
      <c r="EI12" s="153">
        <v>64.87074369531129</v>
      </c>
      <c r="EJ12" s="153">
        <v>27.547619047618898</v>
      </c>
      <c r="EK12" s="153">
        <v>33.571428571428569</v>
      </c>
      <c r="EL12" s="153">
        <v>64.595238095238201</v>
      </c>
      <c r="EM12" s="153">
        <v>1.7142857142857006</v>
      </c>
      <c r="EN12" s="153">
        <v>9.214285714285765</v>
      </c>
      <c r="EO12" s="153">
        <v>12.738095238095209</v>
      </c>
      <c r="EP12" s="153">
        <v>3.3809523809523805</v>
      </c>
      <c r="ER12" s="158">
        <f t="shared" si="2"/>
        <v>1473.2576569727828</v>
      </c>
      <c r="ES12" s="157"/>
      <c r="ET12" s="158">
        <f t="shared" si="3"/>
        <v>0</v>
      </c>
    </row>
    <row r="13" spans="1:150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163">
        <f>E12</f>
        <v>1473.2576569727826</v>
      </c>
      <c r="F13" s="81">
        <f>'PREÇOS REFERENCIAIS'!E26</f>
        <v>0</v>
      </c>
      <c r="G13" s="70">
        <f>E13*F13</f>
        <v>0</v>
      </c>
      <c r="H13" s="170">
        <f>SUM(CN13:EP14)</f>
        <v>1841.572071215978</v>
      </c>
      <c r="I13" s="153">
        <v>12.744056134614073</v>
      </c>
      <c r="J13" s="153">
        <v>12.69047619047619</v>
      </c>
      <c r="K13" s="153">
        <v>14.452380952380953</v>
      </c>
      <c r="L13" s="153">
        <v>5.9761904761904763</v>
      </c>
      <c r="M13" s="153">
        <v>5.0952380952380949</v>
      </c>
      <c r="N13" s="153">
        <v>1.6904761904761905</v>
      </c>
      <c r="O13" s="153">
        <v>13.642857142857142</v>
      </c>
      <c r="P13" s="153">
        <v>3.4285714285714297</v>
      </c>
      <c r="Q13" s="153">
        <v>8.4523809523809419</v>
      </c>
      <c r="R13" s="153">
        <v>5.9523809523809517</v>
      </c>
      <c r="S13" s="153">
        <v>3.4047619047618909</v>
      </c>
      <c r="T13" s="153">
        <v>1.7142857142857209</v>
      </c>
      <c r="U13" s="153">
        <v>24.571428571428569</v>
      </c>
      <c r="V13" s="153">
        <v>7.6428571428571317</v>
      </c>
      <c r="W13" s="153">
        <v>2.5000000000000075</v>
      </c>
      <c r="X13" s="153">
        <v>0.83333333333333581</v>
      </c>
      <c r="Y13" s="153">
        <v>15.071428571428566</v>
      </c>
      <c r="Z13" s="153">
        <v>0.85714285714285265</v>
      </c>
      <c r="AA13" s="153">
        <v>0</v>
      </c>
      <c r="AB13" s="153">
        <v>62.047619047618895</v>
      </c>
      <c r="AC13" s="153">
        <v>2.5000000000000249</v>
      </c>
      <c r="AD13" s="153">
        <v>1.6666666666666543</v>
      </c>
      <c r="AE13" s="153">
        <v>58.642857142857153</v>
      </c>
      <c r="AF13" s="153">
        <v>40.14285714285716</v>
      </c>
      <c r="AG13" s="153">
        <v>52.404761904761862</v>
      </c>
      <c r="AH13" s="153">
        <v>47.976190476190546</v>
      </c>
      <c r="AI13" s="153">
        <v>2.5476190476190395</v>
      </c>
      <c r="AJ13" s="153">
        <v>13.69047619047619</v>
      </c>
      <c r="AK13" s="153">
        <v>0</v>
      </c>
      <c r="AL13" s="153">
        <v>0.8571428571428622</v>
      </c>
      <c r="AM13" s="153">
        <v>0</v>
      </c>
      <c r="AN13" s="153">
        <v>1.6666666666666625</v>
      </c>
      <c r="AO13" s="153">
        <v>18.61904761904762</v>
      </c>
      <c r="AP13" s="153">
        <v>56.261904761904759</v>
      </c>
      <c r="AQ13" s="153">
        <v>5.07142857142862</v>
      </c>
      <c r="AR13" s="153">
        <v>0</v>
      </c>
      <c r="AS13" s="153">
        <v>1.7142857142857006</v>
      </c>
      <c r="AT13" s="153">
        <v>0</v>
      </c>
      <c r="AU13" s="153">
        <v>8.4999999999999609</v>
      </c>
      <c r="AV13" s="153">
        <v>5.1190476190476923</v>
      </c>
      <c r="AW13" s="153">
        <v>16.761904761904695</v>
      </c>
      <c r="AX13" s="153">
        <v>0.83333333333338744</v>
      </c>
      <c r="AY13" s="153">
        <v>5.0476190476188707</v>
      </c>
      <c r="AZ13" s="153">
        <v>29.500000000000089</v>
      </c>
      <c r="BA13" s="153">
        <v>11.78571428571431</v>
      </c>
      <c r="BB13" s="153">
        <v>55.714285714285708</v>
      </c>
      <c r="BC13" s="153">
        <v>156.04761904761907</v>
      </c>
      <c r="BD13" s="153">
        <v>117.40476190476191</v>
      </c>
      <c r="BE13" s="153">
        <v>50.571428571428562</v>
      </c>
      <c r="BF13" s="153">
        <v>19.476190476190411</v>
      </c>
      <c r="BG13" s="153">
        <v>22.904761904761902</v>
      </c>
      <c r="BH13" s="153">
        <v>50.261904761904759</v>
      </c>
      <c r="BI13" s="153">
        <v>53.714285714285751</v>
      </c>
      <c r="BJ13" s="153">
        <v>1.7142857142857053</v>
      </c>
      <c r="BK13" s="153">
        <v>13.619047619047638</v>
      </c>
      <c r="BL13" s="153">
        <v>5</v>
      </c>
      <c r="BM13" s="153">
        <v>9.2380952380952301</v>
      </c>
      <c r="BN13" s="153">
        <v>0</v>
      </c>
      <c r="BO13" s="153">
        <v>31.380952380952458</v>
      </c>
      <c r="BP13" s="153">
        <v>50.428571428571551</v>
      </c>
      <c r="BQ13" s="153">
        <v>10.190476190476216</v>
      </c>
      <c r="BR13" s="153">
        <v>5.0952380952381082</v>
      </c>
      <c r="BS13" s="153">
        <v>15.404761904761701</v>
      </c>
      <c r="BT13" s="153">
        <v>3.3809523809524107</v>
      </c>
      <c r="BU13" s="153">
        <v>43.026883200293604</v>
      </c>
      <c r="BV13" s="153">
        <v>21.84386049501768</v>
      </c>
      <c r="BW13" s="153">
        <v>27.547619047618898</v>
      </c>
      <c r="BX13" s="153">
        <v>14.166666666666666</v>
      </c>
      <c r="BY13" s="153">
        <v>19.404761904761905</v>
      </c>
      <c r="BZ13" s="153">
        <v>42.571428571428669</v>
      </c>
      <c r="CA13" s="153">
        <v>13.595238095238127</v>
      </c>
      <c r="CB13" s="153">
        <v>8.4285714285713986</v>
      </c>
      <c r="CC13" s="153">
        <v>1.7142857142857006</v>
      </c>
      <c r="CD13" s="153">
        <v>9.214285714285765</v>
      </c>
      <c r="CE13" s="153">
        <v>4.2142857142857144</v>
      </c>
      <c r="CF13" s="153">
        <v>8.5238095238094953</v>
      </c>
      <c r="CG13" s="153">
        <v>3.3809523809523805</v>
      </c>
      <c r="CH13" s="153">
        <v>0</v>
      </c>
      <c r="CJ13" s="28">
        <f t="shared" si="0"/>
        <v>1473.2576569727826</v>
      </c>
      <c r="CL13" s="28">
        <f t="shared" si="1"/>
        <v>0</v>
      </c>
      <c r="CM13" s="169" t="s">
        <v>85</v>
      </c>
      <c r="CN13" s="153">
        <v>12.744056134614073</v>
      </c>
      <c r="CO13" s="153">
        <v>27.142857142857142</v>
      </c>
      <c r="CP13" s="153">
        <v>11.071428571428571</v>
      </c>
      <c r="CQ13" s="153">
        <v>1.6904761904761905</v>
      </c>
      <c r="CR13" s="153">
        <v>13.642857142857142</v>
      </c>
      <c r="CS13" s="153">
        <v>3.4285714285714297</v>
      </c>
      <c r="CT13" s="153">
        <v>8.4523809523809419</v>
      </c>
      <c r="CU13" s="153">
        <v>5.9523809523809517</v>
      </c>
      <c r="CV13" s="153">
        <v>3.4047619047618909</v>
      </c>
      <c r="CW13" s="153">
        <v>1.7142857142857209</v>
      </c>
      <c r="CX13" s="153">
        <v>32.214285714285701</v>
      </c>
      <c r="CY13" s="153">
        <v>2.5000000000000075</v>
      </c>
      <c r="CZ13" s="153">
        <v>0.83333333333333581</v>
      </c>
      <c r="DA13" s="153">
        <v>15.071428571428566</v>
      </c>
      <c r="DB13" s="153">
        <v>0.85714285714285265</v>
      </c>
      <c r="DC13" s="153">
        <v>0</v>
      </c>
      <c r="DD13" s="153">
        <v>62.047619047618895</v>
      </c>
      <c r="DE13" s="153">
        <v>2.5000000000000249</v>
      </c>
      <c r="DF13" s="153">
        <v>1.6666666666666543</v>
      </c>
      <c r="DG13" s="153">
        <v>98.785714285714306</v>
      </c>
      <c r="DH13" s="153">
        <v>52.404761904761862</v>
      </c>
      <c r="DI13" s="153">
        <v>47.976190476190546</v>
      </c>
      <c r="DJ13" s="153">
        <v>2.5476190476190395</v>
      </c>
      <c r="DK13" s="153">
        <v>13.69047619047619</v>
      </c>
      <c r="DL13" s="153">
        <v>0</v>
      </c>
      <c r="DM13" s="153">
        <v>0.8571428571428622</v>
      </c>
      <c r="DN13" s="153">
        <v>0</v>
      </c>
      <c r="DO13" s="153">
        <v>1.6666666666666625</v>
      </c>
      <c r="DP13" s="153">
        <v>74.88095238095238</v>
      </c>
      <c r="DQ13" s="153">
        <v>5.07142857142862</v>
      </c>
      <c r="DR13" s="153">
        <v>0</v>
      </c>
      <c r="DS13" s="171">
        <v>10.214285714285662</v>
      </c>
      <c r="DT13" s="171">
        <v>21.880952380952387</v>
      </c>
      <c r="DU13" s="171">
        <v>5.8809523809522579</v>
      </c>
      <c r="DV13" s="153">
        <v>29.500000000000089</v>
      </c>
      <c r="DW13" s="153">
        <v>11.78571428571431</v>
      </c>
      <c r="DX13" s="153">
        <v>329.16666666666669</v>
      </c>
      <c r="DY13" s="153">
        <v>50.571428571428562</v>
      </c>
      <c r="DZ13" s="153">
        <v>19.476190476190411</v>
      </c>
      <c r="EA13" s="153">
        <v>22.904761904761902</v>
      </c>
      <c r="EB13" s="153">
        <v>103.97619047619051</v>
      </c>
      <c r="EC13" s="153">
        <v>1.7142857142857053</v>
      </c>
      <c r="ED13" s="153">
        <v>13.619047619047638</v>
      </c>
      <c r="EE13" s="153">
        <v>14.23809523809523</v>
      </c>
      <c r="EF13" s="153">
        <v>0</v>
      </c>
      <c r="EG13" s="153">
        <v>112.50000000000003</v>
      </c>
      <c r="EH13" s="153">
        <v>3.3809523809524107</v>
      </c>
      <c r="EI13" s="153">
        <v>64.87074369531129</v>
      </c>
      <c r="EJ13" s="153">
        <v>27.547619047618898</v>
      </c>
      <c r="EK13" s="153">
        <v>33.571428571428569</v>
      </c>
      <c r="EL13" s="153">
        <v>64.595238095238201</v>
      </c>
      <c r="EM13" s="153">
        <v>1.7142857142857006</v>
      </c>
      <c r="EN13" s="153">
        <v>9.214285714285765</v>
      </c>
      <c r="EO13" s="153">
        <v>12.738095238095209</v>
      </c>
      <c r="EP13" s="153">
        <v>3.3809523809523805</v>
      </c>
      <c r="ER13" s="158">
        <f t="shared" si="2"/>
        <v>1473.2576569727828</v>
      </c>
      <c r="ET13" s="158">
        <f t="shared" si="3"/>
        <v>0</v>
      </c>
    </row>
    <row r="14" spans="1:150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163">
        <f>E12*0.25</f>
        <v>368.31441424319564</v>
      </c>
      <c r="F14" s="81">
        <f>'PREÇOS REFERENCIAIS'!E24</f>
        <v>0</v>
      </c>
      <c r="G14" s="70">
        <f>E14*F14</f>
        <v>0</v>
      </c>
      <c r="H14" s="170"/>
      <c r="I14" s="153">
        <v>3.1860140336535183</v>
      </c>
      <c r="J14" s="153">
        <v>3.1726190476190474</v>
      </c>
      <c r="K14" s="153">
        <v>3.6130952380952381</v>
      </c>
      <c r="L14" s="153">
        <v>1.4940476190476191</v>
      </c>
      <c r="M14" s="153">
        <v>1.2738095238095237</v>
      </c>
      <c r="N14" s="153">
        <v>0.42261904761904762</v>
      </c>
      <c r="O14" s="153">
        <v>3.4107142857142856</v>
      </c>
      <c r="P14" s="153">
        <v>0.85714285714285743</v>
      </c>
      <c r="Q14" s="153">
        <v>2.1130952380952355</v>
      </c>
      <c r="R14" s="153">
        <v>1.4880952380952379</v>
      </c>
      <c r="S14" s="153">
        <v>0.85119047619047272</v>
      </c>
      <c r="T14" s="153">
        <v>0.42857142857143021</v>
      </c>
      <c r="U14" s="153">
        <v>6.1428571428571423</v>
      </c>
      <c r="V14" s="153">
        <v>1.9107142857142829</v>
      </c>
      <c r="W14" s="153">
        <v>0.62500000000000189</v>
      </c>
      <c r="X14" s="153">
        <v>0.20833333333333395</v>
      </c>
      <c r="Y14" s="153">
        <v>3.7678571428571415</v>
      </c>
      <c r="Z14" s="153">
        <v>0.21428571428571316</v>
      </c>
      <c r="AA14" s="153">
        <v>0</v>
      </c>
      <c r="AB14" s="153">
        <v>15.511904761904724</v>
      </c>
      <c r="AC14" s="153">
        <v>0.62500000000000622</v>
      </c>
      <c r="AD14" s="153">
        <v>0.41666666666666358</v>
      </c>
      <c r="AE14" s="153">
        <v>14.660714285714288</v>
      </c>
      <c r="AF14" s="153">
        <v>10.03571428571429</v>
      </c>
      <c r="AG14" s="153">
        <v>13.101190476190466</v>
      </c>
      <c r="AH14" s="153">
        <v>11.994047619047636</v>
      </c>
      <c r="AI14" s="153">
        <v>0.63690476190475986</v>
      </c>
      <c r="AJ14" s="153">
        <v>3.4226190476190474</v>
      </c>
      <c r="AK14" s="153">
        <v>0</v>
      </c>
      <c r="AL14" s="153">
        <v>0.21428571428571555</v>
      </c>
      <c r="AM14" s="153">
        <v>0</v>
      </c>
      <c r="AN14" s="153">
        <v>0.41666666666666563</v>
      </c>
      <c r="AO14" s="153">
        <v>4.6547619047619051</v>
      </c>
      <c r="AP14" s="153">
        <v>14.06547619047619</v>
      </c>
      <c r="AQ14" s="153">
        <v>1.267857142857155</v>
      </c>
      <c r="AR14" s="153">
        <v>0</v>
      </c>
      <c r="AS14" s="153">
        <v>0.42857142857142516</v>
      </c>
      <c r="AT14" s="153">
        <v>0</v>
      </c>
      <c r="AU14" s="153">
        <v>2.1249999999999902</v>
      </c>
      <c r="AV14" s="153">
        <v>1.2797619047619231</v>
      </c>
      <c r="AW14" s="153">
        <v>4.1904761904761738</v>
      </c>
      <c r="AX14" s="153">
        <v>0.20833333333334686</v>
      </c>
      <c r="AY14" s="153">
        <v>1.2619047619047177</v>
      </c>
      <c r="AZ14" s="153">
        <v>7.3750000000000222</v>
      </c>
      <c r="BA14" s="153">
        <v>2.9464285714285774</v>
      </c>
      <c r="BB14" s="153">
        <v>13.928571428571427</v>
      </c>
      <c r="BC14" s="153">
        <v>39.011904761904766</v>
      </c>
      <c r="BD14" s="153">
        <v>29.351190476190478</v>
      </c>
      <c r="BE14" s="153">
        <v>12.642857142857141</v>
      </c>
      <c r="BF14" s="153">
        <v>4.8690476190476026</v>
      </c>
      <c r="BG14" s="153">
        <v>5.7261904761904754</v>
      </c>
      <c r="BH14" s="153">
        <v>12.56547619047619</v>
      </c>
      <c r="BI14" s="153">
        <v>13.428571428571438</v>
      </c>
      <c r="BJ14" s="153">
        <v>0.42857142857142633</v>
      </c>
      <c r="BK14" s="153">
        <v>3.4047619047619095</v>
      </c>
      <c r="BL14" s="153">
        <v>1.25</v>
      </c>
      <c r="BM14" s="153">
        <v>2.3095238095238075</v>
      </c>
      <c r="BN14" s="153">
        <v>0</v>
      </c>
      <c r="BO14" s="153">
        <v>7.8452380952381144</v>
      </c>
      <c r="BP14" s="153">
        <v>12.607142857142888</v>
      </c>
      <c r="BQ14" s="153">
        <v>2.5476190476190541</v>
      </c>
      <c r="BR14" s="153">
        <v>1.2738095238095271</v>
      </c>
      <c r="BS14" s="153">
        <v>3.8511904761904252</v>
      </c>
      <c r="BT14" s="153">
        <v>0.84523809523810267</v>
      </c>
      <c r="BU14" s="153">
        <v>10.756720800073401</v>
      </c>
      <c r="BV14" s="153">
        <v>5.4609651237544199</v>
      </c>
      <c r="BW14" s="153">
        <v>6.8869047619047246</v>
      </c>
      <c r="BX14" s="153">
        <v>3.5416666666666665</v>
      </c>
      <c r="BY14" s="153">
        <v>4.8511904761904763</v>
      </c>
      <c r="BZ14" s="153">
        <v>10.642857142857167</v>
      </c>
      <c r="CA14" s="153">
        <v>3.3988095238095317</v>
      </c>
      <c r="CB14" s="153">
        <v>2.1071428571428497</v>
      </c>
      <c r="CC14" s="153">
        <v>0.42857142857142516</v>
      </c>
      <c r="CD14" s="153">
        <v>2.3035714285714413</v>
      </c>
      <c r="CE14" s="153">
        <v>1.0535714285714286</v>
      </c>
      <c r="CF14" s="153">
        <v>2.1309523809523738</v>
      </c>
      <c r="CG14" s="153">
        <v>0.84523809523809512</v>
      </c>
      <c r="CH14" s="153">
        <v>0</v>
      </c>
      <c r="CJ14" s="28">
        <f t="shared" si="0"/>
        <v>368.31441424319564</v>
      </c>
      <c r="CL14" s="28">
        <f t="shared" si="1"/>
        <v>0</v>
      </c>
      <c r="CM14" s="169" t="s">
        <v>87</v>
      </c>
      <c r="CN14" s="153">
        <v>3.1860140336535183</v>
      </c>
      <c r="CO14" s="153">
        <v>6.7857142857142856</v>
      </c>
      <c r="CP14" s="153">
        <v>2.7678571428571428</v>
      </c>
      <c r="CQ14" s="153">
        <v>0.42261904761904762</v>
      </c>
      <c r="CR14" s="153">
        <v>3.4107142857142856</v>
      </c>
      <c r="CS14" s="153">
        <v>0.85714285714285743</v>
      </c>
      <c r="CT14" s="153">
        <v>2.1130952380952355</v>
      </c>
      <c r="CU14" s="153">
        <v>1.4880952380952379</v>
      </c>
      <c r="CV14" s="153">
        <v>0.85119047619047272</v>
      </c>
      <c r="CW14" s="153">
        <v>0.42857142857143021</v>
      </c>
      <c r="CX14" s="153">
        <v>8.0535714285714253</v>
      </c>
      <c r="CY14" s="153">
        <v>0.62500000000000189</v>
      </c>
      <c r="CZ14" s="153">
        <v>0.20833333333333395</v>
      </c>
      <c r="DA14" s="153">
        <v>3.7678571428571415</v>
      </c>
      <c r="DB14" s="153">
        <v>0.21428571428571316</v>
      </c>
      <c r="DC14" s="153">
        <v>0</v>
      </c>
      <c r="DD14" s="153">
        <v>15.511904761904724</v>
      </c>
      <c r="DE14" s="153">
        <v>0.62500000000000622</v>
      </c>
      <c r="DF14" s="153">
        <v>0.41666666666666358</v>
      </c>
      <c r="DG14" s="153">
        <v>24.696428571428577</v>
      </c>
      <c r="DH14" s="153">
        <v>13.101190476190466</v>
      </c>
      <c r="DI14" s="153">
        <v>11.994047619047636</v>
      </c>
      <c r="DJ14" s="153">
        <v>0.63690476190475986</v>
      </c>
      <c r="DK14" s="153">
        <v>3.4226190476190474</v>
      </c>
      <c r="DL14" s="153">
        <v>0</v>
      </c>
      <c r="DM14" s="153">
        <v>0.21428571428571555</v>
      </c>
      <c r="DN14" s="153">
        <v>0</v>
      </c>
      <c r="DO14" s="153">
        <v>0.41666666666666563</v>
      </c>
      <c r="DP14" s="153">
        <v>18.720238095238095</v>
      </c>
      <c r="DQ14" s="153">
        <v>1.267857142857155</v>
      </c>
      <c r="DR14" s="153">
        <v>0</v>
      </c>
      <c r="DS14" s="171">
        <v>2.5535714285714155</v>
      </c>
      <c r="DT14" s="171">
        <v>5.4702380952380967</v>
      </c>
      <c r="DU14" s="171">
        <v>1.4702380952380645</v>
      </c>
      <c r="DV14" s="153">
        <v>7.3750000000000222</v>
      </c>
      <c r="DW14" s="153">
        <v>2.9464285714285774</v>
      </c>
      <c r="DX14" s="153">
        <v>82.291666666666671</v>
      </c>
      <c r="DY14" s="153">
        <v>12.642857142857141</v>
      </c>
      <c r="DZ14" s="153">
        <v>4.8690476190476026</v>
      </c>
      <c r="EA14" s="153">
        <v>5.7261904761904754</v>
      </c>
      <c r="EB14" s="153">
        <v>25.994047619047628</v>
      </c>
      <c r="EC14" s="153">
        <v>0.42857142857142633</v>
      </c>
      <c r="ED14" s="153">
        <v>3.4047619047619095</v>
      </c>
      <c r="EE14" s="153">
        <v>3.5595238095238075</v>
      </c>
      <c r="EF14" s="153">
        <v>0</v>
      </c>
      <c r="EG14" s="153">
        <v>28.125000000000007</v>
      </c>
      <c r="EH14" s="153">
        <v>0.84523809523810267</v>
      </c>
      <c r="EI14" s="153">
        <v>16.217685923827823</v>
      </c>
      <c r="EJ14" s="153">
        <v>6.8869047619047246</v>
      </c>
      <c r="EK14" s="153">
        <v>8.3928571428571423</v>
      </c>
      <c r="EL14" s="153">
        <v>16.14880952380955</v>
      </c>
      <c r="EM14" s="153">
        <v>0.42857142857142516</v>
      </c>
      <c r="EN14" s="153">
        <v>2.3035714285714413</v>
      </c>
      <c r="EO14" s="153">
        <v>3.1845238095238022</v>
      </c>
      <c r="EP14" s="153">
        <v>0.84523809523809512</v>
      </c>
      <c r="ER14" s="158">
        <f t="shared" si="2"/>
        <v>368.3144142431957</v>
      </c>
      <c r="ET14" s="158">
        <f t="shared" si="3"/>
        <v>0</v>
      </c>
    </row>
    <row r="15" spans="1:150" ht="8.25" customHeight="1" x14ac:dyDescent="0.25">
      <c r="B15" s="71"/>
      <c r="C15" s="57"/>
      <c r="D15" s="57"/>
      <c r="E15" s="162"/>
      <c r="F15" s="81"/>
      <c r="G15" s="70"/>
      <c r="H15" s="170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J15" s="28">
        <f t="shared" si="0"/>
        <v>0</v>
      </c>
      <c r="CL15" s="28">
        <f t="shared" si="1"/>
        <v>0</v>
      </c>
      <c r="CM15" s="169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  <c r="DA15" s="153"/>
      <c r="DB15" s="153"/>
      <c r="DC15" s="153"/>
      <c r="DD15" s="153"/>
      <c r="DE15" s="153"/>
      <c r="DF15" s="153"/>
      <c r="DG15" s="153"/>
      <c r="DH15" s="153"/>
      <c r="DI15" s="153"/>
      <c r="DJ15" s="153"/>
      <c r="DK15" s="153"/>
      <c r="DL15" s="153"/>
      <c r="DM15" s="153"/>
      <c r="DN15" s="153"/>
      <c r="DO15" s="153"/>
      <c r="DP15" s="153"/>
      <c r="DQ15" s="153"/>
      <c r="DR15" s="153"/>
      <c r="DS15" s="171">
        <v>0</v>
      </c>
      <c r="DT15" s="171">
        <v>0</v>
      </c>
      <c r="DU15" s="171">
        <v>0</v>
      </c>
      <c r="DV15" s="153"/>
      <c r="DW15" s="153"/>
      <c r="DX15" s="153"/>
      <c r="DY15" s="153"/>
      <c r="DZ15" s="153"/>
      <c r="EA15" s="153"/>
      <c r="EB15" s="153"/>
      <c r="EC15" s="153"/>
      <c r="ED15" s="153"/>
      <c r="EE15" s="153"/>
      <c r="EF15" s="153"/>
      <c r="EG15" s="153"/>
      <c r="EH15" s="153"/>
      <c r="EI15" s="153"/>
      <c r="EJ15" s="153"/>
      <c r="EK15" s="153"/>
      <c r="EL15" s="153"/>
      <c r="EM15" s="153"/>
      <c r="EN15" s="153"/>
      <c r="EO15" s="153"/>
      <c r="EP15" s="153"/>
      <c r="ER15" s="159"/>
      <c r="ET15" s="158">
        <f t="shared" si="3"/>
        <v>0</v>
      </c>
    </row>
    <row r="16" spans="1:150" ht="15" customHeight="1" x14ac:dyDescent="0.25">
      <c r="B16" s="69">
        <v>3</v>
      </c>
      <c r="C16" s="56" t="s">
        <v>45</v>
      </c>
      <c r="D16" s="142" t="s">
        <v>40</v>
      </c>
      <c r="E16" s="161">
        <f>SUM(CADASTRO!$T:T)</f>
        <v>24935.932052712287</v>
      </c>
      <c r="F16" s="81"/>
      <c r="G16" s="70"/>
      <c r="H16" s="170"/>
      <c r="I16" s="153">
        <v>100.14306151645206</v>
      </c>
      <c r="J16" s="153">
        <v>384</v>
      </c>
      <c r="K16" s="153">
        <v>123.42857142857143</v>
      </c>
      <c r="L16" s="153">
        <v>20.571428571428569</v>
      </c>
      <c r="M16" s="153">
        <v>164</v>
      </c>
      <c r="N16" s="153">
        <v>61.714285714285715</v>
      </c>
      <c r="O16" s="153">
        <v>100.57142857142856</v>
      </c>
      <c r="P16" s="153">
        <v>636.00000000000023</v>
      </c>
      <c r="Q16" s="153">
        <v>82.285714285714192</v>
      </c>
      <c r="R16" s="153">
        <v>0</v>
      </c>
      <c r="S16" s="153">
        <v>80.571428571428243</v>
      </c>
      <c r="T16" s="153">
        <v>142.28571428571482</v>
      </c>
      <c r="U16" s="153">
        <v>410.28571428571428</v>
      </c>
      <c r="V16" s="153">
        <v>80.571428571428442</v>
      </c>
      <c r="W16" s="153">
        <v>20.571428571428633</v>
      </c>
      <c r="X16" s="153">
        <v>123.42857142857181</v>
      </c>
      <c r="Y16" s="153">
        <v>39.999999999999979</v>
      </c>
      <c r="Z16" s="153">
        <v>61.142857142856812</v>
      </c>
      <c r="AA16" s="153">
        <v>369.14285714286035</v>
      </c>
      <c r="AB16" s="153">
        <v>123.4285714285711</v>
      </c>
      <c r="AC16" s="153">
        <v>0</v>
      </c>
      <c r="AD16" s="153">
        <v>265.14285714285518</v>
      </c>
      <c r="AE16" s="153">
        <v>369.14285714285717</v>
      </c>
      <c r="AF16" s="153">
        <v>100.00000000000003</v>
      </c>
      <c r="AG16" s="153">
        <v>101.71428571428562</v>
      </c>
      <c r="AH16" s="153">
        <v>0</v>
      </c>
      <c r="AI16" s="153">
        <v>0</v>
      </c>
      <c r="AJ16" s="153">
        <v>60</v>
      </c>
      <c r="AK16" s="153">
        <v>0</v>
      </c>
      <c r="AL16" s="153">
        <v>40.000000000000227</v>
      </c>
      <c r="AM16" s="153">
        <v>0</v>
      </c>
      <c r="AN16" s="153">
        <v>0</v>
      </c>
      <c r="AO16" s="153">
        <v>243.42857142857142</v>
      </c>
      <c r="AP16" s="153">
        <v>3193.1428571428569</v>
      </c>
      <c r="AQ16" s="153">
        <v>818.28571428572207</v>
      </c>
      <c r="AR16" s="153">
        <v>164.57142857142699</v>
      </c>
      <c r="AS16" s="153">
        <v>167.80952380952249</v>
      </c>
      <c r="AT16" s="153">
        <v>428.00000000000216</v>
      </c>
      <c r="AU16" s="153">
        <v>1007.9999999999953</v>
      </c>
      <c r="AV16" s="153">
        <v>269.52380952381333</v>
      </c>
      <c r="AW16" s="153">
        <v>1208.9523809523762</v>
      </c>
      <c r="AX16" s="153">
        <v>20.571428571429905</v>
      </c>
      <c r="AY16" s="153">
        <v>224.57142857142071</v>
      </c>
      <c r="AZ16" s="153">
        <v>943.42857142857429</v>
      </c>
      <c r="BA16" s="153">
        <v>1212.7619047619073</v>
      </c>
      <c r="BB16" s="153">
        <v>426.28571428571422</v>
      </c>
      <c r="BC16" s="153">
        <v>524.57142857142856</v>
      </c>
      <c r="BD16" s="153">
        <v>1262.8571428571427</v>
      </c>
      <c r="BE16" s="153">
        <v>1178.8571428571429</v>
      </c>
      <c r="BF16" s="153">
        <v>506.28571428571246</v>
      </c>
      <c r="BG16" s="153">
        <v>633.14285714285711</v>
      </c>
      <c r="BH16" s="153">
        <v>329.14285714285711</v>
      </c>
      <c r="BI16" s="153">
        <v>1992.761904761906</v>
      </c>
      <c r="BJ16" s="153">
        <v>99.999999999999474</v>
      </c>
      <c r="BK16" s="153">
        <v>262.28571428571462</v>
      </c>
      <c r="BL16" s="153">
        <v>102.28571428571429</v>
      </c>
      <c r="BM16" s="153">
        <v>121.71428571428561</v>
      </c>
      <c r="BN16" s="153">
        <v>140.00000000000139</v>
      </c>
      <c r="BO16" s="153">
        <v>368.00000000000091</v>
      </c>
      <c r="BP16" s="153">
        <v>388.00000000000097</v>
      </c>
      <c r="BQ16" s="153">
        <v>81.714285714285921</v>
      </c>
      <c r="BR16" s="153">
        <v>20.00000000000005</v>
      </c>
      <c r="BS16" s="153">
        <v>41.142857142856592</v>
      </c>
      <c r="BT16" s="153">
        <v>361.14285714286029</v>
      </c>
      <c r="BU16" s="153">
        <v>282.72089182493801</v>
      </c>
      <c r="BV16" s="153">
        <v>240.11571841851492</v>
      </c>
      <c r="BW16" s="153">
        <v>39.999999999999787</v>
      </c>
      <c r="BX16" s="153">
        <v>19.999999999999996</v>
      </c>
      <c r="BY16" s="153">
        <v>301.14285714285711</v>
      </c>
      <c r="BZ16" s="153">
        <v>260.00000000000057</v>
      </c>
      <c r="CA16" s="153">
        <v>61.714285714285865</v>
      </c>
      <c r="CB16" s="153">
        <v>60.571428571428342</v>
      </c>
      <c r="CC16" s="153">
        <v>502.8571428571388</v>
      </c>
      <c r="CD16" s="153">
        <v>282.28571428571581</v>
      </c>
      <c r="CE16" s="153">
        <v>0</v>
      </c>
      <c r="CF16" s="153">
        <v>39.999999999999865</v>
      </c>
      <c r="CG16" s="153">
        <v>0</v>
      </c>
      <c r="CH16" s="153">
        <v>41.142857142857309</v>
      </c>
      <c r="CJ16" s="145">
        <f t="shared" si="0"/>
        <v>24935.932052712287</v>
      </c>
      <c r="CK16" s="99"/>
      <c r="CL16" s="140">
        <f t="shared" si="1"/>
        <v>0</v>
      </c>
      <c r="CM16" s="169"/>
      <c r="CN16" s="153">
        <v>100.14306151645206</v>
      </c>
      <c r="CO16" s="153">
        <v>507.42857142857144</v>
      </c>
      <c r="CP16" s="153">
        <v>184.57142857142856</v>
      </c>
      <c r="CQ16" s="153">
        <v>61.714285714285715</v>
      </c>
      <c r="CR16" s="153">
        <v>100.57142857142856</v>
      </c>
      <c r="CS16" s="153">
        <v>636.00000000000023</v>
      </c>
      <c r="CT16" s="153">
        <v>82.285714285714192</v>
      </c>
      <c r="CU16" s="153">
        <v>0</v>
      </c>
      <c r="CV16" s="153">
        <v>80.571428571428243</v>
      </c>
      <c r="CW16" s="153">
        <v>142.28571428571482</v>
      </c>
      <c r="CX16" s="153">
        <v>490.85714285714272</v>
      </c>
      <c r="CY16" s="153">
        <v>20.571428571428633</v>
      </c>
      <c r="CZ16" s="153">
        <v>123.42857142857181</v>
      </c>
      <c r="DA16" s="153">
        <v>39.999999999999979</v>
      </c>
      <c r="DB16" s="153">
        <v>61.142857142856812</v>
      </c>
      <c r="DC16" s="153">
        <v>369.14285714286035</v>
      </c>
      <c r="DD16" s="153">
        <v>123.4285714285711</v>
      </c>
      <c r="DE16" s="153">
        <v>0</v>
      </c>
      <c r="DF16" s="153">
        <v>265.14285714285518</v>
      </c>
      <c r="DG16" s="153">
        <v>469.14285714285722</v>
      </c>
      <c r="DH16" s="153">
        <v>101.71428571428562</v>
      </c>
      <c r="DI16" s="153">
        <v>0</v>
      </c>
      <c r="DJ16" s="153">
        <v>0</v>
      </c>
      <c r="DK16" s="153">
        <v>60</v>
      </c>
      <c r="DL16" s="153">
        <v>0</v>
      </c>
      <c r="DM16" s="153">
        <v>40.000000000000227</v>
      </c>
      <c r="DN16" s="153">
        <v>0</v>
      </c>
      <c r="DO16" s="153">
        <v>0</v>
      </c>
      <c r="DP16" s="153">
        <v>3436.5714285714284</v>
      </c>
      <c r="DQ16" s="153">
        <v>818.28571428572207</v>
      </c>
      <c r="DR16" s="153">
        <v>164.57142857142699</v>
      </c>
      <c r="DS16" s="171">
        <v>1603.80952380952</v>
      </c>
      <c r="DT16" s="171">
        <v>1478.4761904761895</v>
      </c>
      <c r="DU16" s="171">
        <v>245.14285714285063</v>
      </c>
      <c r="DV16" s="153">
        <v>943.42857142857429</v>
      </c>
      <c r="DW16" s="153">
        <v>1212.7619047619073</v>
      </c>
      <c r="DX16" s="153">
        <v>2213.7142857142853</v>
      </c>
      <c r="DY16" s="153">
        <v>1178.8571428571429</v>
      </c>
      <c r="DZ16" s="153">
        <v>506.28571428571246</v>
      </c>
      <c r="EA16" s="153">
        <v>633.14285714285711</v>
      </c>
      <c r="EB16" s="153">
        <v>2321.9047619047633</v>
      </c>
      <c r="EC16" s="153">
        <v>99.999999999999474</v>
      </c>
      <c r="ED16" s="153">
        <v>262.28571428571462</v>
      </c>
      <c r="EE16" s="153">
        <v>223.99999999999989</v>
      </c>
      <c r="EF16" s="153">
        <v>140.00000000000139</v>
      </c>
      <c r="EG16" s="153">
        <v>898.85714285714425</v>
      </c>
      <c r="EH16" s="153">
        <v>361.14285714286029</v>
      </c>
      <c r="EI16" s="153">
        <v>522.83661024345292</v>
      </c>
      <c r="EJ16" s="153">
        <v>39.999999999999787</v>
      </c>
      <c r="EK16" s="153">
        <v>321.14285714285711</v>
      </c>
      <c r="EL16" s="153">
        <v>382.28571428571479</v>
      </c>
      <c r="EM16" s="153">
        <v>502.8571428571388</v>
      </c>
      <c r="EN16" s="153">
        <v>282.28571428571581</v>
      </c>
      <c r="EO16" s="153">
        <v>39.999999999999865</v>
      </c>
      <c r="EP16" s="153">
        <v>41.142857142857309</v>
      </c>
      <c r="ER16" s="158">
        <f>SUM(CN16:EP16)</f>
        <v>24935.932052712291</v>
      </c>
      <c r="ES16" s="157"/>
      <c r="ET16" s="158">
        <f t="shared" si="3"/>
        <v>0</v>
      </c>
    </row>
    <row r="17" spans="2:150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163">
        <f>E16</f>
        <v>24935.932052712287</v>
      </c>
      <c r="F17" s="81">
        <f>'PREÇOS REFERENCIAIS'!E23</f>
        <v>0</v>
      </c>
      <c r="G17" s="70">
        <f>E17*F17</f>
        <v>0</v>
      </c>
      <c r="H17" s="170">
        <f>SUM(CN17:EP18)</f>
        <v>25434.650693766525</v>
      </c>
      <c r="I17" s="153">
        <v>100.14306151645206</v>
      </c>
      <c r="J17" s="153">
        <v>384</v>
      </c>
      <c r="K17" s="153">
        <v>123.42857142857143</v>
      </c>
      <c r="L17" s="153">
        <v>20.571428571428569</v>
      </c>
      <c r="M17" s="153">
        <v>164</v>
      </c>
      <c r="N17" s="153">
        <v>61.714285714285715</v>
      </c>
      <c r="O17" s="153">
        <v>100.57142857142856</v>
      </c>
      <c r="P17" s="153">
        <v>636.00000000000023</v>
      </c>
      <c r="Q17" s="153">
        <v>82.285714285714192</v>
      </c>
      <c r="R17" s="153">
        <v>0</v>
      </c>
      <c r="S17" s="153">
        <v>80.571428571428243</v>
      </c>
      <c r="T17" s="153">
        <v>142.28571428571482</v>
      </c>
      <c r="U17" s="153">
        <v>410.28571428571428</v>
      </c>
      <c r="V17" s="153">
        <v>80.571428571428442</v>
      </c>
      <c r="W17" s="153">
        <v>20.571428571428633</v>
      </c>
      <c r="X17" s="153">
        <v>123.42857142857181</v>
      </c>
      <c r="Y17" s="153">
        <v>39.999999999999979</v>
      </c>
      <c r="Z17" s="153">
        <v>61.142857142856812</v>
      </c>
      <c r="AA17" s="153">
        <v>369.14285714286035</v>
      </c>
      <c r="AB17" s="153">
        <v>123.4285714285711</v>
      </c>
      <c r="AC17" s="153">
        <v>0</v>
      </c>
      <c r="AD17" s="153">
        <v>265.14285714285518</v>
      </c>
      <c r="AE17" s="153">
        <v>369.14285714285717</v>
      </c>
      <c r="AF17" s="153">
        <v>100.00000000000003</v>
      </c>
      <c r="AG17" s="153">
        <v>101.71428571428562</v>
      </c>
      <c r="AH17" s="153">
        <v>0</v>
      </c>
      <c r="AI17" s="153">
        <v>0</v>
      </c>
      <c r="AJ17" s="153">
        <v>60</v>
      </c>
      <c r="AK17" s="153">
        <v>0</v>
      </c>
      <c r="AL17" s="153">
        <v>40.000000000000227</v>
      </c>
      <c r="AM17" s="153">
        <v>0</v>
      </c>
      <c r="AN17" s="153">
        <v>0</v>
      </c>
      <c r="AO17" s="153">
        <v>243.42857142857142</v>
      </c>
      <c r="AP17" s="153">
        <v>3193.1428571428569</v>
      </c>
      <c r="AQ17" s="153">
        <v>818.28571428572207</v>
      </c>
      <c r="AR17" s="153">
        <v>164.57142857142699</v>
      </c>
      <c r="AS17" s="153">
        <v>167.80952380952249</v>
      </c>
      <c r="AT17" s="153">
        <v>428.00000000000216</v>
      </c>
      <c r="AU17" s="153">
        <v>1007.9999999999953</v>
      </c>
      <c r="AV17" s="153">
        <v>269.52380952381333</v>
      </c>
      <c r="AW17" s="153">
        <v>1208.9523809523762</v>
      </c>
      <c r="AX17" s="153">
        <v>20.571428571429905</v>
      </c>
      <c r="AY17" s="153">
        <v>224.57142857142071</v>
      </c>
      <c r="AZ17" s="153">
        <v>943.42857142857429</v>
      </c>
      <c r="BA17" s="153">
        <v>1212.7619047619073</v>
      </c>
      <c r="BB17" s="153">
        <v>426.28571428571422</v>
      </c>
      <c r="BC17" s="153">
        <v>524.57142857142856</v>
      </c>
      <c r="BD17" s="153">
        <v>1262.8571428571427</v>
      </c>
      <c r="BE17" s="153">
        <v>1178.8571428571429</v>
      </c>
      <c r="BF17" s="153">
        <v>506.28571428571246</v>
      </c>
      <c r="BG17" s="153">
        <v>633.14285714285711</v>
      </c>
      <c r="BH17" s="153">
        <v>329.14285714285711</v>
      </c>
      <c r="BI17" s="153">
        <v>1992.761904761906</v>
      </c>
      <c r="BJ17" s="153">
        <v>99.999999999999474</v>
      </c>
      <c r="BK17" s="153">
        <v>262.28571428571462</v>
      </c>
      <c r="BL17" s="153">
        <v>102.28571428571429</v>
      </c>
      <c r="BM17" s="153">
        <v>121.71428571428561</v>
      </c>
      <c r="BN17" s="153">
        <v>140.00000000000139</v>
      </c>
      <c r="BO17" s="153">
        <v>368.00000000000091</v>
      </c>
      <c r="BP17" s="153">
        <v>388.00000000000097</v>
      </c>
      <c r="BQ17" s="153">
        <v>81.714285714285921</v>
      </c>
      <c r="BR17" s="153">
        <v>20.00000000000005</v>
      </c>
      <c r="BS17" s="153">
        <v>41.142857142856592</v>
      </c>
      <c r="BT17" s="153">
        <v>361.14285714286029</v>
      </c>
      <c r="BU17" s="153">
        <v>282.72089182493801</v>
      </c>
      <c r="BV17" s="153">
        <v>240.11571841851492</v>
      </c>
      <c r="BW17" s="153">
        <v>39.999999999999787</v>
      </c>
      <c r="BX17" s="153">
        <v>19.999999999999996</v>
      </c>
      <c r="BY17" s="153">
        <v>301.14285714285711</v>
      </c>
      <c r="BZ17" s="153">
        <v>260.00000000000057</v>
      </c>
      <c r="CA17" s="153">
        <v>61.714285714285865</v>
      </c>
      <c r="CB17" s="153">
        <v>60.571428571428342</v>
      </c>
      <c r="CC17" s="153">
        <v>502.8571428571388</v>
      </c>
      <c r="CD17" s="153">
        <v>282.28571428571581</v>
      </c>
      <c r="CE17" s="153">
        <v>0</v>
      </c>
      <c r="CF17" s="153">
        <v>39.999999999999865</v>
      </c>
      <c r="CG17" s="153">
        <v>0</v>
      </c>
      <c r="CH17" s="153">
        <v>41.142857142857309</v>
      </c>
      <c r="CJ17" s="28">
        <f t="shared" si="0"/>
        <v>24935.932052712287</v>
      </c>
      <c r="CL17" s="28">
        <f t="shared" si="1"/>
        <v>0</v>
      </c>
      <c r="CM17" s="169" t="s">
        <v>80</v>
      </c>
      <c r="CN17" s="153">
        <v>100.14306151645206</v>
      </c>
      <c r="CO17" s="153">
        <v>507.42857142857144</v>
      </c>
      <c r="CP17" s="153">
        <v>184.57142857142856</v>
      </c>
      <c r="CQ17" s="153">
        <v>61.714285714285715</v>
      </c>
      <c r="CR17" s="153">
        <v>100.57142857142856</v>
      </c>
      <c r="CS17" s="153">
        <v>636.00000000000023</v>
      </c>
      <c r="CT17" s="153">
        <v>82.285714285714192</v>
      </c>
      <c r="CU17" s="153">
        <v>0</v>
      </c>
      <c r="CV17" s="153">
        <v>80.571428571428243</v>
      </c>
      <c r="CW17" s="153">
        <v>142.28571428571482</v>
      </c>
      <c r="CX17" s="153">
        <v>490.85714285714272</v>
      </c>
      <c r="CY17" s="153">
        <v>20.571428571428633</v>
      </c>
      <c r="CZ17" s="153">
        <v>123.42857142857181</v>
      </c>
      <c r="DA17" s="153">
        <v>39.999999999999979</v>
      </c>
      <c r="DB17" s="153">
        <v>61.142857142856812</v>
      </c>
      <c r="DC17" s="153">
        <v>369.14285714286035</v>
      </c>
      <c r="DD17" s="153">
        <v>123.4285714285711</v>
      </c>
      <c r="DE17" s="153">
        <v>0</v>
      </c>
      <c r="DF17" s="153">
        <v>265.14285714285518</v>
      </c>
      <c r="DG17" s="153">
        <v>469.14285714285722</v>
      </c>
      <c r="DH17" s="153">
        <v>101.71428571428562</v>
      </c>
      <c r="DI17" s="153">
        <v>0</v>
      </c>
      <c r="DJ17" s="153">
        <v>0</v>
      </c>
      <c r="DK17" s="153">
        <v>60</v>
      </c>
      <c r="DL17" s="153">
        <v>0</v>
      </c>
      <c r="DM17" s="153">
        <v>40.000000000000227</v>
      </c>
      <c r="DN17" s="153">
        <v>0</v>
      </c>
      <c r="DO17" s="153">
        <v>0</v>
      </c>
      <c r="DP17" s="153">
        <v>3436.5714285714284</v>
      </c>
      <c r="DQ17" s="153">
        <v>818.28571428572207</v>
      </c>
      <c r="DR17" s="153">
        <v>164.57142857142699</v>
      </c>
      <c r="DS17" s="171">
        <v>1603.80952380952</v>
      </c>
      <c r="DT17" s="171">
        <v>1478.4761904761895</v>
      </c>
      <c r="DU17" s="171">
        <v>245.14285714285063</v>
      </c>
      <c r="DV17" s="153">
        <v>943.42857142857429</v>
      </c>
      <c r="DW17" s="153">
        <v>1212.7619047619073</v>
      </c>
      <c r="DX17" s="153">
        <v>2213.7142857142853</v>
      </c>
      <c r="DY17" s="153">
        <v>1178.8571428571429</v>
      </c>
      <c r="DZ17" s="153">
        <v>506.28571428571246</v>
      </c>
      <c r="EA17" s="153">
        <v>633.14285714285711</v>
      </c>
      <c r="EB17" s="153">
        <v>2321.9047619047633</v>
      </c>
      <c r="EC17" s="153">
        <v>99.999999999999474</v>
      </c>
      <c r="ED17" s="153">
        <v>262.28571428571462</v>
      </c>
      <c r="EE17" s="153">
        <v>223.99999999999989</v>
      </c>
      <c r="EF17" s="153">
        <v>140.00000000000139</v>
      </c>
      <c r="EG17" s="153">
        <v>898.85714285714425</v>
      </c>
      <c r="EH17" s="153">
        <v>361.14285714286029</v>
      </c>
      <c r="EI17" s="153">
        <v>522.83661024345292</v>
      </c>
      <c r="EJ17" s="153">
        <v>39.999999999999787</v>
      </c>
      <c r="EK17" s="153">
        <v>321.14285714285711</v>
      </c>
      <c r="EL17" s="153">
        <v>382.28571428571479</v>
      </c>
      <c r="EM17" s="153">
        <v>502.8571428571388</v>
      </c>
      <c r="EN17" s="153">
        <v>282.28571428571581</v>
      </c>
      <c r="EO17" s="153">
        <v>39.999999999999865</v>
      </c>
      <c r="EP17" s="153">
        <v>41.142857142857309</v>
      </c>
      <c r="ER17" s="158">
        <f>SUM(CN17:EP17)</f>
        <v>24935.932052712291</v>
      </c>
      <c r="ET17" s="158">
        <f t="shared" si="3"/>
        <v>0</v>
      </c>
    </row>
    <row r="18" spans="2:150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162">
        <f>E16*0.02</f>
        <v>498.71864105424578</v>
      </c>
      <c r="F18" s="81">
        <f>'PREÇOS REFERENCIAIS'!E21</f>
        <v>0</v>
      </c>
      <c r="G18" s="70">
        <f>E18*F18</f>
        <v>0</v>
      </c>
      <c r="H18" s="170"/>
      <c r="I18" s="153">
        <v>2.0028612303290414</v>
      </c>
      <c r="J18" s="153">
        <v>7.68</v>
      </c>
      <c r="K18" s="153">
        <v>2.4685714285714289</v>
      </c>
      <c r="L18" s="153">
        <v>0.41142857142857142</v>
      </c>
      <c r="M18" s="153">
        <v>3.2800000000000002</v>
      </c>
      <c r="N18" s="153">
        <v>1.2342857142857144</v>
      </c>
      <c r="O18" s="153">
        <v>2.0114285714285711</v>
      </c>
      <c r="P18" s="153">
        <v>12.720000000000004</v>
      </c>
      <c r="Q18" s="153">
        <v>1.6457142857142839</v>
      </c>
      <c r="R18" s="153">
        <v>0</v>
      </c>
      <c r="S18" s="153">
        <v>1.611428571428565</v>
      </c>
      <c r="T18" s="153">
        <v>2.8457142857142963</v>
      </c>
      <c r="U18" s="153">
        <v>8.2057142857142864</v>
      </c>
      <c r="V18" s="153">
        <v>1.6114285714285688</v>
      </c>
      <c r="W18" s="153">
        <v>0.4114285714285727</v>
      </c>
      <c r="X18" s="153">
        <v>2.4685714285714364</v>
      </c>
      <c r="Y18" s="153">
        <v>0.7999999999999996</v>
      </c>
      <c r="Z18" s="153">
        <v>1.2228571428571362</v>
      </c>
      <c r="AA18" s="153">
        <v>7.3828571428572074</v>
      </c>
      <c r="AB18" s="153">
        <v>2.4685714285714222</v>
      </c>
      <c r="AC18" s="153">
        <v>0</v>
      </c>
      <c r="AD18" s="153">
        <v>5.3028571428571034</v>
      </c>
      <c r="AE18" s="153">
        <v>7.3828571428571435</v>
      </c>
      <c r="AF18" s="153">
        <v>2.0000000000000004</v>
      </c>
      <c r="AG18" s="153">
        <v>2.0342857142857125</v>
      </c>
      <c r="AH18" s="153">
        <v>0</v>
      </c>
      <c r="AI18" s="153">
        <v>0</v>
      </c>
      <c r="AJ18" s="153">
        <v>1.2</v>
      </c>
      <c r="AK18" s="153">
        <v>0</v>
      </c>
      <c r="AL18" s="153">
        <v>0.8000000000000046</v>
      </c>
      <c r="AM18" s="153">
        <v>0</v>
      </c>
      <c r="AN18" s="153">
        <v>0</v>
      </c>
      <c r="AO18" s="153">
        <v>4.8685714285714283</v>
      </c>
      <c r="AP18" s="153">
        <v>63.862857142857138</v>
      </c>
      <c r="AQ18" s="153">
        <v>16.365714285714443</v>
      </c>
      <c r="AR18" s="153">
        <v>3.2914285714285398</v>
      </c>
      <c r="AS18" s="153">
        <v>3.35619047619045</v>
      </c>
      <c r="AT18" s="153">
        <v>8.5600000000000431</v>
      </c>
      <c r="AU18" s="153">
        <v>20.159999999999908</v>
      </c>
      <c r="AV18" s="153">
        <v>5.3904761904762664</v>
      </c>
      <c r="AW18" s="153">
        <v>24.179047619047523</v>
      </c>
      <c r="AX18" s="153">
        <v>0.41142857142859812</v>
      </c>
      <c r="AY18" s="153">
        <v>4.4914285714284139</v>
      </c>
      <c r="AZ18" s="153">
        <v>18.868571428571485</v>
      </c>
      <c r="BA18" s="153">
        <v>24.255238095238148</v>
      </c>
      <c r="BB18" s="153">
        <v>8.5257142857142849</v>
      </c>
      <c r="BC18" s="153">
        <v>10.491428571428571</v>
      </c>
      <c r="BD18" s="153">
        <v>25.257142857142853</v>
      </c>
      <c r="BE18" s="153">
        <v>23.577142857142857</v>
      </c>
      <c r="BF18" s="153">
        <v>10.125714285714249</v>
      </c>
      <c r="BG18" s="153">
        <v>12.662857142857142</v>
      </c>
      <c r="BH18" s="153">
        <v>6.5828571428571427</v>
      </c>
      <c r="BI18" s="153">
        <v>39.855238095238121</v>
      </c>
      <c r="BJ18" s="153">
        <v>1.9999999999999896</v>
      </c>
      <c r="BK18" s="153">
        <v>5.2457142857142927</v>
      </c>
      <c r="BL18" s="153">
        <v>2.0457142857142858</v>
      </c>
      <c r="BM18" s="153">
        <v>2.4342857142857124</v>
      </c>
      <c r="BN18" s="153">
        <v>2.8000000000000278</v>
      </c>
      <c r="BO18" s="153">
        <v>7.3600000000000181</v>
      </c>
      <c r="BP18" s="153">
        <v>7.7600000000000193</v>
      </c>
      <c r="BQ18" s="153">
        <v>1.6342857142857186</v>
      </c>
      <c r="BR18" s="153">
        <v>0.40000000000000102</v>
      </c>
      <c r="BS18" s="153">
        <v>0.82285714285713185</v>
      </c>
      <c r="BT18" s="153">
        <v>7.2228571428572064</v>
      </c>
      <c r="BU18" s="153">
        <v>5.6544178364987605</v>
      </c>
      <c r="BV18" s="153">
        <v>4.8023143683702987</v>
      </c>
      <c r="BW18" s="153">
        <v>0.79999999999999571</v>
      </c>
      <c r="BX18" s="153">
        <v>0.39999999999999991</v>
      </c>
      <c r="BY18" s="153">
        <v>6.0228571428571422</v>
      </c>
      <c r="BZ18" s="153">
        <v>5.2000000000000117</v>
      </c>
      <c r="CA18" s="153">
        <v>1.2342857142857173</v>
      </c>
      <c r="CB18" s="153">
        <v>1.2114285714285669</v>
      </c>
      <c r="CC18" s="153">
        <v>10.057142857142777</v>
      </c>
      <c r="CD18" s="153">
        <v>5.6457142857143161</v>
      </c>
      <c r="CE18" s="153">
        <v>0</v>
      </c>
      <c r="CF18" s="153">
        <v>0.79999999999999727</v>
      </c>
      <c r="CG18" s="153">
        <v>0</v>
      </c>
      <c r="CH18" s="153">
        <v>0.82285714285714617</v>
      </c>
      <c r="CJ18" s="28">
        <f t="shared" si="0"/>
        <v>498.71864105424567</v>
      </c>
      <c r="CL18" s="28">
        <f t="shared" si="1"/>
        <v>0</v>
      </c>
      <c r="CM18" s="169" t="s">
        <v>90</v>
      </c>
      <c r="CN18" s="153">
        <v>2.0028612303290414</v>
      </c>
      <c r="CO18" s="153">
        <v>10.148571428571429</v>
      </c>
      <c r="CP18" s="153">
        <v>3.6914285714285717</v>
      </c>
      <c r="CQ18" s="153">
        <v>1.2342857142857144</v>
      </c>
      <c r="CR18" s="153">
        <v>2.0114285714285711</v>
      </c>
      <c r="CS18" s="153">
        <v>12.720000000000004</v>
      </c>
      <c r="CT18" s="153">
        <v>1.6457142857142839</v>
      </c>
      <c r="CU18" s="153">
        <v>0</v>
      </c>
      <c r="CV18" s="153">
        <v>1.611428571428565</v>
      </c>
      <c r="CW18" s="153">
        <v>2.8457142857142963</v>
      </c>
      <c r="CX18" s="153">
        <v>9.817142857142855</v>
      </c>
      <c r="CY18" s="153">
        <v>0.4114285714285727</v>
      </c>
      <c r="CZ18" s="153">
        <v>2.4685714285714364</v>
      </c>
      <c r="DA18" s="153">
        <v>0.7999999999999996</v>
      </c>
      <c r="DB18" s="153">
        <v>1.2228571428571362</v>
      </c>
      <c r="DC18" s="153">
        <v>7.3828571428572074</v>
      </c>
      <c r="DD18" s="153">
        <v>2.4685714285714222</v>
      </c>
      <c r="DE18" s="153">
        <v>0</v>
      </c>
      <c r="DF18" s="153">
        <v>5.3028571428571034</v>
      </c>
      <c r="DG18" s="153">
        <v>9.3828571428571443</v>
      </c>
      <c r="DH18" s="153">
        <v>2.0342857142857125</v>
      </c>
      <c r="DI18" s="153">
        <v>0</v>
      </c>
      <c r="DJ18" s="153">
        <v>0</v>
      </c>
      <c r="DK18" s="153">
        <v>1.2</v>
      </c>
      <c r="DL18" s="153">
        <v>0</v>
      </c>
      <c r="DM18" s="153">
        <v>0.8000000000000046</v>
      </c>
      <c r="DN18" s="153">
        <v>0</v>
      </c>
      <c r="DO18" s="153">
        <v>0</v>
      </c>
      <c r="DP18" s="153">
        <v>68.731428571428566</v>
      </c>
      <c r="DQ18" s="153">
        <v>16.365714285714443</v>
      </c>
      <c r="DR18" s="153">
        <v>3.2914285714285398</v>
      </c>
      <c r="DS18" s="171">
        <v>32.076190476190405</v>
      </c>
      <c r="DT18" s="171">
        <v>29.56952380952379</v>
      </c>
      <c r="DU18" s="171">
        <v>4.9028571428570125</v>
      </c>
      <c r="DV18" s="153">
        <v>18.868571428571485</v>
      </c>
      <c r="DW18" s="153">
        <v>24.255238095238148</v>
      </c>
      <c r="DX18" s="153">
        <v>44.27428571428571</v>
      </c>
      <c r="DY18" s="153">
        <v>23.577142857142857</v>
      </c>
      <c r="DZ18" s="153">
        <v>10.125714285714249</v>
      </c>
      <c r="EA18" s="153">
        <v>12.662857142857142</v>
      </c>
      <c r="EB18" s="153">
        <v>46.438095238095265</v>
      </c>
      <c r="EC18" s="153">
        <v>1.9999999999999896</v>
      </c>
      <c r="ED18" s="153">
        <v>5.2457142857142927</v>
      </c>
      <c r="EE18" s="153">
        <v>4.4799999999999986</v>
      </c>
      <c r="EF18" s="153">
        <v>2.8000000000000278</v>
      </c>
      <c r="EG18" s="153">
        <v>17.977142857142887</v>
      </c>
      <c r="EH18" s="153">
        <v>7.2228571428572064</v>
      </c>
      <c r="EI18" s="153">
        <v>10.456732204869059</v>
      </c>
      <c r="EJ18" s="153">
        <v>0.79999999999999571</v>
      </c>
      <c r="EK18" s="153">
        <v>6.4228571428571417</v>
      </c>
      <c r="EL18" s="153">
        <v>7.6457142857142966</v>
      </c>
      <c r="EM18" s="153">
        <v>10.057142857142777</v>
      </c>
      <c r="EN18" s="153">
        <v>5.6457142857143161</v>
      </c>
      <c r="EO18" s="153">
        <v>0.79999999999999727</v>
      </c>
      <c r="EP18" s="153">
        <v>0.82285714285714617</v>
      </c>
      <c r="ER18" s="158">
        <f>SUM(CN18:EP18)</f>
        <v>498.71864105424589</v>
      </c>
      <c r="ET18" s="158">
        <f t="shared" si="3"/>
        <v>0</v>
      </c>
    </row>
    <row r="19" spans="2:150" ht="8.25" customHeight="1" x14ac:dyDescent="0.25">
      <c r="B19" s="71"/>
      <c r="C19" s="57"/>
      <c r="D19" s="57"/>
      <c r="E19" s="162"/>
      <c r="F19" s="81"/>
      <c r="G19" s="70"/>
      <c r="H19" s="170"/>
      <c r="I19" s="153"/>
      <c r="J19" s="153"/>
      <c r="K19" s="153"/>
      <c r="L19" s="153"/>
      <c r="M19" s="153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53"/>
      <c r="Y19" s="153"/>
      <c r="Z19" s="153"/>
      <c r="AA19" s="153"/>
      <c r="AB19" s="153"/>
      <c r="AC19" s="153"/>
      <c r="AD19" s="153"/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  <c r="BJ19" s="153"/>
      <c r="BK19" s="153"/>
      <c r="BL19" s="153"/>
      <c r="BM19" s="153"/>
      <c r="BN19" s="153"/>
      <c r="BO19" s="153"/>
      <c r="BP19" s="153"/>
      <c r="BQ19" s="153"/>
      <c r="BR19" s="153"/>
      <c r="BS19" s="153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153"/>
      <c r="CF19" s="153"/>
      <c r="CG19" s="153"/>
      <c r="CH19" s="153"/>
      <c r="CJ19" s="28">
        <f t="shared" si="0"/>
        <v>0</v>
      </c>
      <c r="CL19" s="28">
        <f t="shared" si="1"/>
        <v>0</v>
      </c>
      <c r="CM19" s="169"/>
      <c r="CN19" s="153"/>
      <c r="CO19" s="153"/>
      <c r="CP19" s="153"/>
      <c r="CQ19" s="153"/>
      <c r="CR19" s="153"/>
      <c r="CS19" s="153"/>
      <c r="CT19" s="153"/>
      <c r="CU19" s="153"/>
      <c r="CV19" s="153"/>
      <c r="CW19" s="153"/>
      <c r="CX19" s="153"/>
      <c r="CY19" s="153"/>
      <c r="CZ19" s="153"/>
      <c r="DA19" s="153"/>
      <c r="DB19" s="153"/>
      <c r="DC19" s="153"/>
      <c r="DD19" s="153"/>
      <c r="DE19" s="153"/>
      <c r="DF19" s="153"/>
      <c r="DG19" s="153"/>
      <c r="DH19" s="153"/>
      <c r="DI19" s="153"/>
      <c r="DJ19" s="153"/>
      <c r="DK19" s="153"/>
      <c r="DL19" s="153"/>
      <c r="DM19" s="153"/>
      <c r="DN19" s="153"/>
      <c r="DO19" s="153"/>
      <c r="DP19" s="153"/>
      <c r="DQ19" s="153"/>
      <c r="DR19" s="153"/>
      <c r="DS19" s="171">
        <v>0</v>
      </c>
      <c r="DT19" s="171">
        <v>0</v>
      </c>
      <c r="DU19" s="171">
        <v>0</v>
      </c>
      <c r="DV19" s="153"/>
      <c r="DW19" s="153"/>
      <c r="DX19" s="153"/>
      <c r="DY19" s="153"/>
      <c r="DZ19" s="153"/>
      <c r="EA19" s="153"/>
      <c r="EB19" s="153"/>
      <c r="EC19" s="153"/>
      <c r="ED19" s="153"/>
      <c r="EE19" s="153"/>
      <c r="EF19" s="153"/>
      <c r="EG19" s="153"/>
      <c r="EH19" s="153"/>
      <c r="EI19" s="153"/>
      <c r="EJ19" s="153"/>
      <c r="EK19" s="153"/>
      <c r="EL19" s="153"/>
      <c r="EM19" s="153"/>
      <c r="EN19" s="153"/>
      <c r="EO19" s="153"/>
      <c r="EP19" s="153"/>
      <c r="ER19" s="159"/>
      <c r="ET19" s="158">
        <f t="shared" si="3"/>
        <v>0</v>
      </c>
    </row>
    <row r="20" spans="2:150" ht="15" customHeight="1" x14ac:dyDescent="0.25">
      <c r="B20" s="69">
        <v>4</v>
      </c>
      <c r="C20" s="56" t="s">
        <v>111</v>
      </c>
      <c r="D20" s="142" t="s">
        <v>40</v>
      </c>
      <c r="E20" s="161">
        <f>SUM(CADASTRO!U:U)</f>
        <v>675400</v>
      </c>
      <c r="F20" s="81"/>
      <c r="G20" s="70"/>
      <c r="H20" s="170"/>
      <c r="I20" s="153">
        <v>15400.000000000002</v>
      </c>
      <c r="J20" s="153">
        <v>15400.000000000002</v>
      </c>
      <c r="K20" s="153">
        <v>2200</v>
      </c>
      <c r="L20" s="153">
        <v>0</v>
      </c>
      <c r="M20" s="153">
        <v>15400.000000000002</v>
      </c>
      <c r="N20" s="153">
        <v>8800</v>
      </c>
      <c r="O20" s="153">
        <v>4400</v>
      </c>
      <c r="P20" s="153">
        <v>13200.000000000002</v>
      </c>
      <c r="Q20" s="153">
        <v>0</v>
      </c>
      <c r="R20" s="153">
        <v>0</v>
      </c>
      <c r="S20" s="153">
        <v>0</v>
      </c>
      <c r="T20" s="153">
        <v>0</v>
      </c>
      <c r="U20" s="153">
        <v>15400.000000000002</v>
      </c>
      <c r="V20" s="153">
        <v>17600</v>
      </c>
      <c r="W20" s="153">
        <v>0</v>
      </c>
      <c r="X20" s="153">
        <v>2200</v>
      </c>
      <c r="Y20" s="153">
        <v>17600</v>
      </c>
      <c r="Z20" s="153">
        <v>0</v>
      </c>
      <c r="AA20" s="153">
        <v>2200</v>
      </c>
      <c r="AB20" s="153">
        <v>0</v>
      </c>
      <c r="AC20" s="153">
        <v>0</v>
      </c>
      <c r="AD20" s="153">
        <v>4400</v>
      </c>
      <c r="AE20" s="153">
        <v>15400.000000000002</v>
      </c>
      <c r="AF20" s="153">
        <v>13200.000000000002</v>
      </c>
      <c r="AG20" s="153">
        <v>17600</v>
      </c>
      <c r="AH20" s="153">
        <v>15400.000000000002</v>
      </c>
      <c r="AI20" s="153">
        <v>0</v>
      </c>
      <c r="AJ20" s="153">
        <v>2200</v>
      </c>
      <c r="AK20" s="153">
        <v>2200</v>
      </c>
      <c r="AL20" s="153">
        <v>0</v>
      </c>
      <c r="AM20" s="153">
        <v>0</v>
      </c>
      <c r="AN20" s="153">
        <v>15400.000000000002</v>
      </c>
      <c r="AO20" s="153">
        <v>24200.000000000004</v>
      </c>
      <c r="AP20" s="153">
        <v>17600</v>
      </c>
      <c r="AQ20" s="153">
        <v>0</v>
      </c>
      <c r="AR20" s="153">
        <v>0</v>
      </c>
      <c r="AS20" s="153">
        <v>0</v>
      </c>
      <c r="AT20" s="153">
        <v>0</v>
      </c>
      <c r="AU20" s="153">
        <v>0</v>
      </c>
      <c r="AV20" s="153">
        <v>0</v>
      </c>
      <c r="AW20" s="153">
        <v>2200</v>
      </c>
      <c r="AX20" s="153">
        <v>0</v>
      </c>
      <c r="AY20" s="153">
        <v>0</v>
      </c>
      <c r="AZ20" s="153">
        <v>0</v>
      </c>
      <c r="BA20" s="153">
        <v>4400</v>
      </c>
      <c r="BB20" s="153">
        <v>48400.000000000007</v>
      </c>
      <c r="BC20" s="153">
        <v>8800</v>
      </c>
      <c r="BD20" s="153">
        <v>30800.000000000004</v>
      </c>
      <c r="BE20" s="153">
        <v>6600.0000000000009</v>
      </c>
      <c r="BF20" s="153">
        <v>4400</v>
      </c>
      <c r="BG20" s="153">
        <v>15400.000000000002</v>
      </c>
      <c r="BH20" s="153">
        <v>26400.000000000004</v>
      </c>
      <c r="BI20" s="153">
        <v>19800</v>
      </c>
      <c r="BJ20" s="153">
        <v>4400</v>
      </c>
      <c r="BK20" s="153">
        <v>4400</v>
      </c>
      <c r="BL20" s="153">
        <v>0</v>
      </c>
      <c r="BM20" s="153">
        <v>0</v>
      </c>
      <c r="BN20" s="153">
        <v>0</v>
      </c>
      <c r="BO20" s="153">
        <v>2200</v>
      </c>
      <c r="BP20" s="153">
        <v>4400</v>
      </c>
      <c r="BQ20" s="153">
        <v>24200.000000000004</v>
      </c>
      <c r="BR20" s="153">
        <v>50600.000000000007</v>
      </c>
      <c r="BS20" s="153">
        <v>59400.000000000007</v>
      </c>
      <c r="BT20" s="153">
        <v>0</v>
      </c>
      <c r="BU20" s="153">
        <v>0</v>
      </c>
      <c r="BV20" s="153">
        <v>0</v>
      </c>
      <c r="BW20" s="153">
        <v>0</v>
      </c>
      <c r="BX20" s="153">
        <v>0</v>
      </c>
      <c r="BY20" s="153">
        <v>2200</v>
      </c>
      <c r="BZ20" s="153">
        <v>0</v>
      </c>
      <c r="CA20" s="153">
        <v>8800</v>
      </c>
      <c r="CB20" s="153">
        <v>26400.000000000004</v>
      </c>
      <c r="CC20" s="153">
        <v>13200.000000000002</v>
      </c>
      <c r="CD20" s="153">
        <v>0</v>
      </c>
      <c r="CE20" s="153">
        <v>13200.000000000002</v>
      </c>
      <c r="CF20" s="153">
        <v>4400</v>
      </c>
      <c r="CG20" s="153">
        <v>13200.000000000002</v>
      </c>
      <c r="CH20" s="153">
        <v>19800</v>
      </c>
      <c r="CJ20" s="140">
        <f t="shared" si="0"/>
        <v>675400</v>
      </c>
      <c r="CK20" s="99"/>
      <c r="CL20" s="140">
        <f t="shared" si="1"/>
        <v>0</v>
      </c>
      <c r="CM20" s="169"/>
      <c r="CN20" s="153">
        <v>15400.000000000002</v>
      </c>
      <c r="CO20" s="153">
        <v>17600</v>
      </c>
      <c r="CP20" s="153">
        <v>15400.000000000002</v>
      </c>
      <c r="CQ20" s="153">
        <v>8800</v>
      </c>
      <c r="CR20" s="153">
        <v>4400</v>
      </c>
      <c r="CS20" s="153">
        <v>13200.000000000002</v>
      </c>
      <c r="CT20" s="153">
        <v>0</v>
      </c>
      <c r="CU20" s="153">
        <v>0</v>
      </c>
      <c r="CV20" s="153">
        <v>0</v>
      </c>
      <c r="CW20" s="153">
        <v>0</v>
      </c>
      <c r="CX20" s="153">
        <v>33000</v>
      </c>
      <c r="CY20" s="153">
        <v>0</v>
      </c>
      <c r="CZ20" s="153">
        <v>2200</v>
      </c>
      <c r="DA20" s="153">
        <v>17600</v>
      </c>
      <c r="DB20" s="153">
        <v>0</v>
      </c>
      <c r="DC20" s="153">
        <v>2200</v>
      </c>
      <c r="DD20" s="153">
        <v>0</v>
      </c>
      <c r="DE20" s="153">
        <v>0</v>
      </c>
      <c r="DF20" s="153">
        <v>4400</v>
      </c>
      <c r="DG20" s="153">
        <v>28600.000000000004</v>
      </c>
      <c r="DH20" s="153">
        <v>17600</v>
      </c>
      <c r="DI20" s="153">
        <v>15400.000000000002</v>
      </c>
      <c r="DJ20" s="153">
        <v>0</v>
      </c>
      <c r="DK20" s="153">
        <v>2200</v>
      </c>
      <c r="DL20" s="153">
        <v>2200</v>
      </c>
      <c r="DM20" s="153">
        <v>0</v>
      </c>
      <c r="DN20" s="153">
        <v>0</v>
      </c>
      <c r="DO20" s="153">
        <v>15400.000000000002</v>
      </c>
      <c r="DP20" s="153">
        <v>41800</v>
      </c>
      <c r="DQ20" s="153">
        <v>0</v>
      </c>
      <c r="DR20" s="153">
        <v>0</v>
      </c>
      <c r="DS20" s="171">
        <v>0</v>
      </c>
      <c r="DT20" s="171">
        <v>2200</v>
      </c>
      <c r="DU20" s="171">
        <v>0</v>
      </c>
      <c r="DV20" s="153">
        <v>0</v>
      </c>
      <c r="DW20" s="153">
        <v>4400</v>
      </c>
      <c r="DX20" s="153">
        <v>88000.000000000015</v>
      </c>
      <c r="DY20" s="153">
        <v>6600.0000000000009</v>
      </c>
      <c r="DZ20" s="153">
        <v>4400</v>
      </c>
      <c r="EA20" s="153">
        <v>15400.000000000002</v>
      </c>
      <c r="EB20" s="153">
        <v>46200</v>
      </c>
      <c r="EC20" s="153">
        <v>4400</v>
      </c>
      <c r="ED20" s="153">
        <v>4400</v>
      </c>
      <c r="EE20" s="153">
        <v>0</v>
      </c>
      <c r="EF20" s="153">
        <v>0</v>
      </c>
      <c r="EG20" s="153">
        <v>140800.00000000003</v>
      </c>
      <c r="EH20" s="153">
        <v>0</v>
      </c>
      <c r="EI20" s="153">
        <v>0</v>
      </c>
      <c r="EJ20" s="153">
        <v>0</v>
      </c>
      <c r="EK20" s="153">
        <v>2200</v>
      </c>
      <c r="EL20" s="153">
        <v>35200</v>
      </c>
      <c r="EM20" s="153">
        <v>13200.000000000002</v>
      </c>
      <c r="EN20" s="153">
        <v>0</v>
      </c>
      <c r="EO20" s="153">
        <v>17600</v>
      </c>
      <c r="EP20" s="153">
        <v>33000</v>
      </c>
      <c r="ER20" s="158">
        <f>SUM(CN20:EP20)</f>
        <v>675400</v>
      </c>
      <c r="ES20" s="157"/>
      <c r="ET20" s="158">
        <f t="shared" si="3"/>
        <v>0</v>
      </c>
    </row>
    <row r="21" spans="2:150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162">
        <f>E20*0.2</f>
        <v>135080</v>
      </c>
      <c r="F21" s="81">
        <f>'PREÇOS REFERENCIAIS'!E25</f>
        <v>0</v>
      </c>
      <c r="G21" s="70">
        <f>E21*F21</f>
        <v>0</v>
      </c>
      <c r="H21" s="170">
        <f>SUM(CN21:EP23)</f>
        <v>1485880</v>
      </c>
      <c r="I21" s="153">
        <v>3080.0000000000005</v>
      </c>
      <c r="J21" s="153">
        <v>3080.0000000000005</v>
      </c>
      <c r="K21" s="153">
        <v>440</v>
      </c>
      <c r="L21" s="153">
        <v>0</v>
      </c>
      <c r="M21" s="153">
        <v>3080.0000000000005</v>
      </c>
      <c r="N21" s="153">
        <v>1760</v>
      </c>
      <c r="O21" s="153">
        <v>880</v>
      </c>
      <c r="P21" s="153">
        <v>2640.0000000000005</v>
      </c>
      <c r="Q21" s="153">
        <v>0</v>
      </c>
      <c r="R21" s="153">
        <v>0</v>
      </c>
      <c r="S21" s="153">
        <v>0</v>
      </c>
      <c r="T21" s="153">
        <v>0</v>
      </c>
      <c r="U21" s="153">
        <v>3080.0000000000005</v>
      </c>
      <c r="V21" s="153">
        <v>3520</v>
      </c>
      <c r="W21" s="153">
        <v>0</v>
      </c>
      <c r="X21" s="153">
        <v>440</v>
      </c>
      <c r="Y21" s="153">
        <v>3520</v>
      </c>
      <c r="Z21" s="153">
        <v>0</v>
      </c>
      <c r="AA21" s="153">
        <v>440</v>
      </c>
      <c r="AB21" s="153">
        <v>0</v>
      </c>
      <c r="AC21" s="153">
        <v>0</v>
      </c>
      <c r="AD21" s="153">
        <v>880</v>
      </c>
      <c r="AE21" s="153">
        <v>3080.0000000000005</v>
      </c>
      <c r="AF21" s="153">
        <v>2640.0000000000005</v>
      </c>
      <c r="AG21" s="153">
        <v>3520</v>
      </c>
      <c r="AH21" s="153">
        <v>3080.0000000000005</v>
      </c>
      <c r="AI21" s="153">
        <v>0</v>
      </c>
      <c r="AJ21" s="153">
        <v>440</v>
      </c>
      <c r="AK21" s="153">
        <v>440</v>
      </c>
      <c r="AL21" s="153">
        <v>0</v>
      </c>
      <c r="AM21" s="153">
        <v>0</v>
      </c>
      <c r="AN21" s="153">
        <v>3080.0000000000005</v>
      </c>
      <c r="AO21" s="153">
        <v>4840.0000000000009</v>
      </c>
      <c r="AP21" s="153">
        <v>3520</v>
      </c>
      <c r="AQ21" s="153">
        <v>0</v>
      </c>
      <c r="AR21" s="153">
        <v>0</v>
      </c>
      <c r="AS21" s="153">
        <v>0</v>
      </c>
      <c r="AT21" s="153">
        <v>0</v>
      </c>
      <c r="AU21" s="153">
        <v>0</v>
      </c>
      <c r="AV21" s="153">
        <v>0</v>
      </c>
      <c r="AW21" s="153">
        <v>440</v>
      </c>
      <c r="AX21" s="153">
        <v>0</v>
      </c>
      <c r="AY21" s="153">
        <v>0</v>
      </c>
      <c r="AZ21" s="153">
        <v>0</v>
      </c>
      <c r="BA21" s="153">
        <v>880</v>
      </c>
      <c r="BB21" s="153">
        <v>9680.0000000000018</v>
      </c>
      <c r="BC21" s="153">
        <v>1760</v>
      </c>
      <c r="BD21" s="153">
        <v>6160.0000000000009</v>
      </c>
      <c r="BE21" s="153">
        <v>1320.0000000000002</v>
      </c>
      <c r="BF21" s="153">
        <v>880</v>
      </c>
      <c r="BG21" s="153">
        <v>3080.0000000000005</v>
      </c>
      <c r="BH21" s="153">
        <v>5280.0000000000009</v>
      </c>
      <c r="BI21" s="153">
        <v>3960</v>
      </c>
      <c r="BJ21" s="153">
        <v>880</v>
      </c>
      <c r="BK21" s="153">
        <v>880</v>
      </c>
      <c r="BL21" s="153">
        <v>0</v>
      </c>
      <c r="BM21" s="153">
        <v>0</v>
      </c>
      <c r="BN21" s="153">
        <v>0</v>
      </c>
      <c r="BO21" s="153">
        <v>440</v>
      </c>
      <c r="BP21" s="153">
        <v>880</v>
      </c>
      <c r="BQ21" s="153">
        <v>4840.0000000000009</v>
      </c>
      <c r="BR21" s="153">
        <v>10120.000000000002</v>
      </c>
      <c r="BS21" s="153">
        <v>11880.000000000002</v>
      </c>
      <c r="BT21" s="153">
        <v>0</v>
      </c>
      <c r="BU21" s="153">
        <v>0</v>
      </c>
      <c r="BV21" s="153">
        <v>0</v>
      </c>
      <c r="BW21" s="153">
        <v>0</v>
      </c>
      <c r="BX21" s="153">
        <v>0</v>
      </c>
      <c r="BY21" s="153">
        <v>440</v>
      </c>
      <c r="BZ21" s="153">
        <v>0</v>
      </c>
      <c r="CA21" s="153">
        <v>1760</v>
      </c>
      <c r="CB21" s="153">
        <v>5280.0000000000009</v>
      </c>
      <c r="CC21" s="153">
        <v>2640.0000000000005</v>
      </c>
      <c r="CD21" s="153">
        <v>0</v>
      </c>
      <c r="CE21" s="153">
        <v>2640.0000000000005</v>
      </c>
      <c r="CF21" s="153">
        <v>880</v>
      </c>
      <c r="CG21" s="153">
        <v>2640.0000000000005</v>
      </c>
      <c r="CH21" s="153">
        <v>3960</v>
      </c>
      <c r="CJ21" s="28">
        <f t="shared" si="0"/>
        <v>135080</v>
      </c>
      <c r="CL21" s="28">
        <f t="shared" si="1"/>
        <v>0</v>
      </c>
      <c r="CM21" s="169" t="s">
        <v>94</v>
      </c>
      <c r="CN21" s="153">
        <v>3080.0000000000005</v>
      </c>
      <c r="CO21" s="153">
        <v>3520.0000000000005</v>
      </c>
      <c r="CP21" s="153">
        <v>3080.0000000000005</v>
      </c>
      <c r="CQ21" s="153">
        <v>1760</v>
      </c>
      <c r="CR21" s="153">
        <v>880</v>
      </c>
      <c r="CS21" s="153">
        <v>2640.0000000000005</v>
      </c>
      <c r="CT21" s="153">
        <v>0</v>
      </c>
      <c r="CU21" s="153">
        <v>0</v>
      </c>
      <c r="CV21" s="153">
        <v>0</v>
      </c>
      <c r="CW21" s="153">
        <v>0</v>
      </c>
      <c r="CX21" s="153">
        <v>6600</v>
      </c>
      <c r="CY21" s="153">
        <v>0</v>
      </c>
      <c r="CZ21" s="153">
        <v>440</v>
      </c>
      <c r="DA21" s="153">
        <v>3520</v>
      </c>
      <c r="DB21" s="153">
        <v>0</v>
      </c>
      <c r="DC21" s="153">
        <v>440</v>
      </c>
      <c r="DD21" s="153">
        <v>0</v>
      </c>
      <c r="DE21" s="153">
        <v>0</v>
      </c>
      <c r="DF21" s="153">
        <v>880</v>
      </c>
      <c r="DG21" s="153">
        <v>5720.0000000000009</v>
      </c>
      <c r="DH21" s="153">
        <v>3520</v>
      </c>
      <c r="DI21" s="153">
        <v>3080.0000000000005</v>
      </c>
      <c r="DJ21" s="153">
        <v>0</v>
      </c>
      <c r="DK21" s="153">
        <v>440</v>
      </c>
      <c r="DL21" s="153">
        <v>440</v>
      </c>
      <c r="DM21" s="153">
        <v>0</v>
      </c>
      <c r="DN21" s="153">
        <v>0</v>
      </c>
      <c r="DO21" s="153">
        <v>3080.0000000000005</v>
      </c>
      <c r="DP21" s="153">
        <v>8360</v>
      </c>
      <c r="DQ21" s="153">
        <v>0</v>
      </c>
      <c r="DR21" s="153">
        <v>0</v>
      </c>
      <c r="DS21" s="171">
        <v>0</v>
      </c>
      <c r="DT21" s="171">
        <v>440</v>
      </c>
      <c r="DU21" s="171">
        <v>0</v>
      </c>
      <c r="DV21" s="153">
        <v>0</v>
      </c>
      <c r="DW21" s="153">
        <v>880</v>
      </c>
      <c r="DX21" s="153">
        <v>17600.000000000004</v>
      </c>
      <c r="DY21" s="153">
        <v>1320.0000000000002</v>
      </c>
      <c r="DZ21" s="153">
        <v>880</v>
      </c>
      <c r="EA21" s="153">
        <v>3080.0000000000005</v>
      </c>
      <c r="EB21" s="153">
        <v>9240</v>
      </c>
      <c r="EC21" s="153">
        <v>880</v>
      </c>
      <c r="ED21" s="153">
        <v>880</v>
      </c>
      <c r="EE21" s="153">
        <v>0</v>
      </c>
      <c r="EF21" s="153">
        <v>0</v>
      </c>
      <c r="EG21" s="153">
        <v>28160.000000000007</v>
      </c>
      <c r="EH21" s="153">
        <v>0</v>
      </c>
      <c r="EI21" s="153">
        <v>0</v>
      </c>
      <c r="EJ21" s="153">
        <v>0</v>
      </c>
      <c r="EK21" s="153">
        <v>440</v>
      </c>
      <c r="EL21" s="153">
        <v>7040.0000000000009</v>
      </c>
      <c r="EM21" s="153">
        <v>2640.0000000000005</v>
      </c>
      <c r="EN21" s="153">
        <v>0</v>
      </c>
      <c r="EO21" s="153">
        <v>3520.0000000000005</v>
      </c>
      <c r="EP21" s="153">
        <v>6600</v>
      </c>
      <c r="ER21" s="158">
        <f>SUM(CN21:EP21)</f>
        <v>135080</v>
      </c>
      <c r="ET21" s="158">
        <f t="shared" si="3"/>
        <v>0</v>
      </c>
    </row>
    <row r="22" spans="2:150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162">
        <f>E20</f>
        <v>675400</v>
      </c>
      <c r="F22" s="81">
        <f>'PREÇOS REFERENCIAIS'!E23</f>
        <v>0</v>
      </c>
      <c r="G22" s="70">
        <f>E22*F22</f>
        <v>0</v>
      </c>
      <c r="H22" s="170"/>
      <c r="I22" s="153">
        <v>15400.000000000002</v>
      </c>
      <c r="J22" s="153">
        <v>15400.000000000002</v>
      </c>
      <c r="K22" s="153">
        <v>2200</v>
      </c>
      <c r="L22" s="153">
        <v>0</v>
      </c>
      <c r="M22" s="153">
        <v>15400.000000000002</v>
      </c>
      <c r="N22" s="153">
        <v>8800</v>
      </c>
      <c r="O22" s="153">
        <v>4400</v>
      </c>
      <c r="P22" s="153">
        <v>13200.000000000002</v>
      </c>
      <c r="Q22" s="153">
        <v>0</v>
      </c>
      <c r="R22" s="153">
        <v>0</v>
      </c>
      <c r="S22" s="153">
        <v>0</v>
      </c>
      <c r="T22" s="153">
        <v>0</v>
      </c>
      <c r="U22" s="153">
        <v>15400.000000000002</v>
      </c>
      <c r="V22" s="153">
        <v>17600</v>
      </c>
      <c r="W22" s="153">
        <v>0</v>
      </c>
      <c r="X22" s="153">
        <v>2200</v>
      </c>
      <c r="Y22" s="153">
        <v>17600</v>
      </c>
      <c r="Z22" s="153">
        <v>0</v>
      </c>
      <c r="AA22" s="153">
        <v>2200</v>
      </c>
      <c r="AB22" s="153">
        <v>0</v>
      </c>
      <c r="AC22" s="153">
        <v>0</v>
      </c>
      <c r="AD22" s="153">
        <v>4400</v>
      </c>
      <c r="AE22" s="153">
        <v>15400.000000000002</v>
      </c>
      <c r="AF22" s="153">
        <v>13200.000000000002</v>
      </c>
      <c r="AG22" s="153">
        <v>17600</v>
      </c>
      <c r="AH22" s="153">
        <v>15400.000000000002</v>
      </c>
      <c r="AI22" s="153">
        <v>0</v>
      </c>
      <c r="AJ22" s="153">
        <v>2200</v>
      </c>
      <c r="AK22" s="153">
        <v>2200</v>
      </c>
      <c r="AL22" s="153">
        <v>0</v>
      </c>
      <c r="AM22" s="153">
        <v>0</v>
      </c>
      <c r="AN22" s="153">
        <v>15400.000000000002</v>
      </c>
      <c r="AO22" s="153">
        <v>24200.000000000004</v>
      </c>
      <c r="AP22" s="153">
        <v>17600</v>
      </c>
      <c r="AQ22" s="153">
        <v>0</v>
      </c>
      <c r="AR22" s="153">
        <v>0</v>
      </c>
      <c r="AS22" s="153">
        <v>0</v>
      </c>
      <c r="AT22" s="153">
        <v>0</v>
      </c>
      <c r="AU22" s="153">
        <v>0</v>
      </c>
      <c r="AV22" s="153">
        <v>0</v>
      </c>
      <c r="AW22" s="153">
        <v>2200</v>
      </c>
      <c r="AX22" s="153">
        <v>0</v>
      </c>
      <c r="AY22" s="153">
        <v>0</v>
      </c>
      <c r="AZ22" s="153">
        <v>0</v>
      </c>
      <c r="BA22" s="153">
        <v>4400</v>
      </c>
      <c r="BB22" s="153">
        <v>48400.000000000007</v>
      </c>
      <c r="BC22" s="153">
        <v>8800</v>
      </c>
      <c r="BD22" s="153">
        <v>30800.000000000004</v>
      </c>
      <c r="BE22" s="153">
        <v>6600.0000000000009</v>
      </c>
      <c r="BF22" s="153">
        <v>4400</v>
      </c>
      <c r="BG22" s="153">
        <v>15400.000000000002</v>
      </c>
      <c r="BH22" s="153">
        <v>26400.000000000004</v>
      </c>
      <c r="BI22" s="153">
        <v>19800</v>
      </c>
      <c r="BJ22" s="153">
        <v>4400</v>
      </c>
      <c r="BK22" s="153">
        <v>4400</v>
      </c>
      <c r="BL22" s="153">
        <v>0</v>
      </c>
      <c r="BM22" s="153">
        <v>0</v>
      </c>
      <c r="BN22" s="153">
        <v>0</v>
      </c>
      <c r="BO22" s="153">
        <v>2200</v>
      </c>
      <c r="BP22" s="153">
        <v>4400</v>
      </c>
      <c r="BQ22" s="153">
        <v>24200.000000000004</v>
      </c>
      <c r="BR22" s="153">
        <v>50600.000000000007</v>
      </c>
      <c r="BS22" s="153">
        <v>59400.000000000007</v>
      </c>
      <c r="BT22" s="153">
        <v>0</v>
      </c>
      <c r="BU22" s="153">
        <v>0</v>
      </c>
      <c r="BV22" s="153">
        <v>0</v>
      </c>
      <c r="BW22" s="153">
        <v>0</v>
      </c>
      <c r="BX22" s="153">
        <v>0</v>
      </c>
      <c r="BY22" s="153">
        <v>2200</v>
      </c>
      <c r="BZ22" s="153">
        <v>0</v>
      </c>
      <c r="CA22" s="153">
        <v>8800</v>
      </c>
      <c r="CB22" s="153">
        <v>26400.000000000004</v>
      </c>
      <c r="CC22" s="153">
        <v>13200.000000000002</v>
      </c>
      <c r="CD22" s="153">
        <v>0</v>
      </c>
      <c r="CE22" s="153">
        <v>13200.000000000002</v>
      </c>
      <c r="CF22" s="153">
        <v>4400</v>
      </c>
      <c r="CG22" s="153">
        <v>13200.000000000002</v>
      </c>
      <c r="CH22" s="153">
        <v>19800</v>
      </c>
      <c r="CJ22" s="28">
        <f t="shared" si="0"/>
        <v>675400</v>
      </c>
      <c r="CL22" s="28">
        <f t="shared" si="1"/>
        <v>0</v>
      </c>
      <c r="CM22" s="169" t="s">
        <v>96</v>
      </c>
      <c r="CN22" s="153">
        <v>15400.000000000002</v>
      </c>
      <c r="CO22" s="153">
        <v>17600</v>
      </c>
      <c r="CP22" s="153">
        <v>15400.000000000002</v>
      </c>
      <c r="CQ22" s="153">
        <v>8800</v>
      </c>
      <c r="CR22" s="153">
        <v>4400</v>
      </c>
      <c r="CS22" s="153">
        <v>13200.000000000002</v>
      </c>
      <c r="CT22" s="153">
        <v>0</v>
      </c>
      <c r="CU22" s="153">
        <v>0</v>
      </c>
      <c r="CV22" s="153">
        <v>0</v>
      </c>
      <c r="CW22" s="153">
        <v>0</v>
      </c>
      <c r="CX22" s="153">
        <v>33000</v>
      </c>
      <c r="CY22" s="153">
        <v>0</v>
      </c>
      <c r="CZ22" s="153">
        <v>2200</v>
      </c>
      <c r="DA22" s="153">
        <v>17600</v>
      </c>
      <c r="DB22" s="153">
        <v>0</v>
      </c>
      <c r="DC22" s="153">
        <v>2200</v>
      </c>
      <c r="DD22" s="153">
        <v>0</v>
      </c>
      <c r="DE22" s="153">
        <v>0</v>
      </c>
      <c r="DF22" s="153">
        <v>4400</v>
      </c>
      <c r="DG22" s="153">
        <v>28600.000000000004</v>
      </c>
      <c r="DH22" s="153">
        <v>17600</v>
      </c>
      <c r="DI22" s="153">
        <v>15400.000000000002</v>
      </c>
      <c r="DJ22" s="153">
        <v>0</v>
      </c>
      <c r="DK22" s="153">
        <v>2200</v>
      </c>
      <c r="DL22" s="153">
        <v>2200</v>
      </c>
      <c r="DM22" s="153">
        <v>0</v>
      </c>
      <c r="DN22" s="153">
        <v>0</v>
      </c>
      <c r="DO22" s="153">
        <v>15400.000000000002</v>
      </c>
      <c r="DP22" s="153">
        <v>41800</v>
      </c>
      <c r="DQ22" s="153">
        <v>0</v>
      </c>
      <c r="DR22" s="153">
        <v>0</v>
      </c>
      <c r="DS22" s="171">
        <v>0</v>
      </c>
      <c r="DT22" s="171">
        <v>2200</v>
      </c>
      <c r="DU22" s="171">
        <v>0</v>
      </c>
      <c r="DV22" s="153">
        <v>0</v>
      </c>
      <c r="DW22" s="153">
        <v>4400</v>
      </c>
      <c r="DX22" s="153">
        <v>88000.000000000015</v>
      </c>
      <c r="DY22" s="153">
        <v>6600.0000000000009</v>
      </c>
      <c r="DZ22" s="153">
        <v>4400</v>
      </c>
      <c r="EA22" s="153">
        <v>15400.000000000002</v>
      </c>
      <c r="EB22" s="153">
        <v>46200</v>
      </c>
      <c r="EC22" s="153">
        <v>4400</v>
      </c>
      <c r="ED22" s="153">
        <v>4400</v>
      </c>
      <c r="EE22" s="153">
        <v>0</v>
      </c>
      <c r="EF22" s="153">
        <v>0</v>
      </c>
      <c r="EG22" s="153">
        <v>140800.00000000003</v>
      </c>
      <c r="EH22" s="153">
        <v>0</v>
      </c>
      <c r="EI22" s="153">
        <v>0</v>
      </c>
      <c r="EJ22" s="153">
        <v>0</v>
      </c>
      <c r="EK22" s="153">
        <v>2200</v>
      </c>
      <c r="EL22" s="153">
        <v>35200</v>
      </c>
      <c r="EM22" s="153">
        <v>13200.000000000002</v>
      </c>
      <c r="EN22" s="153">
        <v>0</v>
      </c>
      <c r="EO22" s="153">
        <v>17600</v>
      </c>
      <c r="EP22" s="153">
        <v>33000</v>
      </c>
      <c r="ER22" s="158">
        <f>SUM(CN22:EP22)</f>
        <v>675400</v>
      </c>
      <c r="ET22" s="158">
        <f t="shared" si="3"/>
        <v>0</v>
      </c>
    </row>
    <row r="23" spans="2:150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162">
        <f>E20</f>
        <v>675400</v>
      </c>
      <c r="F23" s="81">
        <f>'PREÇOS REFERENCIAIS'!E22</f>
        <v>0</v>
      </c>
      <c r="G23" s="70">
        <f>E23*F23</f>
        <v>0</v>
      </c>
      <c r="H23" s="170"/>
      <c r="I23" s="153">
        <v>15400.000000000002</v>
      </c>
      <c r="J23" s="153">
        <v>15400.000000000002</v>
      </c>
      <c r="K23" s="153">
        <v>2200</v>
      </c>
      <c r="L23" s="153">
        <v>0</v>
      </c>
      <c r="M23" s="153">
        <v>15400.000000000002</v>
      </c>
      <c r="N23" s="153">
        <v>8800</v>
      </c>
      <c r="O23" s="153">
        <v>4400</v>
      </c>
      <c r="P23" s="153">
        <v>13200.000000000002</v>
      </c>
      <c r="Q23" s="153">
        <v>0</v>
      </c>
      <c r="R23" s="153">
        <v>0</v>
      </c>
      <c r="S23" s="153">
        <v>0</v>
      </c>
      <c r="T23" s="153">
        <v>0</v>
      </c>
      <c r="U23" s="153">
        <v>15400.000000000002</v>
      </c>
      <c r="V23" s="153">
        <v>17600</v>
      </c>
      <c r="W23" s="153">
        <v>0</v>
      </c>
      <c r="X23" s="153">
        <v>2200</v>
      </c>
      <c r="Y23" s="153">
        <v>17600</v>
      </c>
      <c r="Z23" s="153">
        <v>0</v>
      </c>
      <c r="AA23" s="153">
        <v>2200</v>
      </c>
      <c r="AB23" s="153">
        <v>0</v>
      </c>
      <c r="AC23" s="153">
        <v>0</v>
      </c>
      <c r="AD23" s="153">
        <v>4400</v>
      </c>
      <c r="AE23" s="153">
        <v>15400.000000000002</v>
      </c>
      <c r="AF23" s="153">
        <v>13200.000000000002</v>
      </c>
      <c r="AG23" s="153">
        <v>17600</v>
      </c>
      <c r="AH23" s="153">
        <v>15400.000000000002</v>
      </c>
      <c r="AI23" s="153">
        <v>0</v>
      </c>
      <c r="AJ23" s="153">
        <v>2200</v>
      </c>
      <c r="AK23" s="153">
        <v>2200</v>
      </c>
      <c r="AL23" s="153">
        <v>0</v>
      </c>
      <c r="AM23" s="153">
        <v>0</v>
      </c>
      <c r="AN23" s="153">
        <v>15400.000000000002</v>
      </c>
      <c r="AO23" s="153">
        <v>24200.000000000004</v>
      </c>
      <c r="AP23" s="153">
        <v>17600</v>
      </c>
      <c r="AQ23" s="153">
        <v>0</v>
      </c>
      <c r="AR23" s="153">
        <v>0</v>
      </c>
      <c r="AS23" s="153">
        <v>0</v>
      </c>
      <c r="AT23" s="153">
        <v>0</v>
      </c>
      <c r="AU23" s="153">
        <v>0</v>
      </c>
      <c r="AV23" s="153">
        <v>0</v>
      </c>
      <c r="AW23" s="153">
        <v>2200</v>
      </c>
      <c r="AX23" s="153">
        <v>0</v>
      </c>
      <c r="AY23" s="153">
        <v>0</v>
      </c>
      <c r="AZ23" s="153">
        <v>0</v>
      </c>
      <c r="BA23" s="153">
        <v>4400</v>
      </c>
      <c r="BB23" s="153">
        <v>48400.000000000007</v>
      </c>
      <c r="BC23" s="153">
        <v>8800</v>
      </c>
      <c r="BD23" s="153">
        <v>30800.000000000004</v>
      </c>
      <c r="BE23" s="153">
        <v>6600.0000000000009</v>
      </c>
      <c r="BF23" s="153">
        <v>4400</v>
      </c>
      <c r="BG23" s="153">
        <v>15400.000000000002</v>
      </c>
      <c r="BH23" s="153">
        <v>26400.000000000004</v>
      </c>
      <c r="BI23" s="153">
        <v>19800</v>
      </c>
      <c r="BJ23" s="153">
        <v>4400</v>
      </c>
      <c r="BK23" s="153">
        <v>4400</v>
      </c>
      <c r="BL23" s="153">
        <v>0</v>
      </c>
      <c r="BM23" s="153">
        <v>0</v>
      </c>
      <c r="BN23" s="153">
        <v>0</v>
      </c>
      <c r="BO23" s="153">
        <v>2200</v>
      </c>
      <c r="BP23" s="153">
        <v>4400</v>
      </c>
      <c r="BQ23" s="153">
        <v>24200.000000000004</v>
      </c>
      <c r="BR23" s="153">
        <v>50600.000000000007</v>
      </c>
      <c r="BS23" s="153">
        <v>59400.000000000007</v>
      </c>
      <c r="BT23" s="153">
        <v>0</v>
      </c>
      <c r="BU23" s="153">
        <v>0</v>
      </c>
      <c r="BV23" s="153">
        <v>0</v>
      </c>
      <c r="BW23" s="153">
        <v>0</v>
      </c>
      <c r="BX23" s="153">
        <v>0</v>
      </c>
      <c r="BY23" s="153">
        <v>2200</v>
      </c>
      <c r="BZ23" s="153">
        <v>0</v>
      </c>
      <c r="CA23" s="153">
        <v>8800</v>
      </c>
      <c r="CB23" s="153">
        <v>26400.000000000004</v>
      </c>
      <c r="CC23" s="153">
        <v>13200.000000000002</v>
      </c>
      <c r="CD23" s="153">
        <v>0</v>
      </c>
      <c r="CE23" s="153">
        <v>13200.000000000002</v>
      </c>
      <c r="CF23" s="153">
        <v>4400</v>
      </c>
      <c r="CG23" s="153">
        <v>13200.000000000002</v>
      </c>
      <c r="CH23" s="153">
        <v>19800</v>
      </c>
      <c r="CJ23" s="28">
        <f t="shared" si="0"/>
        <v>675400</v>
      </c>
      <c r="CL23" s="28">
        <f t="shared" si="1"/>
        <v>0</v>
      </c>
      <c r="CM23" s="169" t="s">
        <v>98</v>
      </c>
      <c r="CN23" s="153">
        <v>15400.000000000002</v>
      </c>
      <c r="CO23" s="153">
        <v>17600</v>
      </c>
      <c r="CP23" s="153">
        <v>15400.000000000002</v>
      </c>
      <c r="CQ23" s="153">
        <v>8800</v>
      </c>
      <c r="CR23" s="153">
        <v>4400</v>
      </c>
      <c r="CS23" s="153">
        <v>13200.000000000002</v>
      </c>
      <c r="CT23" s="153">
        <v>0</v>
      </c>
      <c r="CU23" s="153">
        <v>0</v>
      </c>
      <c r="CV23" s="153">
        <v>0</v>
      </c>
      <c r="CW23" s="153">
        <v>0</v>
      </c>
      <c r="CX23" s="153">
        <v>33000</v>
      </c>
      <c r="CY23" s="153">
        <v>0</v>
      </c>
      <c r="CZ23" s="153">
        <v>2200</v>
      </c>
      <c r="DA23" s="153">
        <v>17600</v>
      </c>
      <c r="DB23" s="153">
        <v>0</v>
      </c>
      <c r="DC23" s="153">
        <v>2200</v>
      </c>
      <c r="DD23" s="153">
        <v>0</v>
      </c>
      <c r="DE23" s="153">
        <v>0</v>
      </c>
      <c r="DF23" s="153">
        <v>4400</v>
      </c>
      <c r="DG23" s="153">
        <v>28600.000000000004</v>
      </c>
      <c r="DH23" s="153">
        <v>17600</v>
      </c>
      <c r="DI23" s="153">
        <v>15400.000000000002</v>
      </c>
      <c r="DJ23" s="153">
        <v>0</v>
      </c>
      <c r="DK23" s="153">
        <v>2200</v>
      </c>
      <c r="DL23" s="153">
        <v>2200</v>
      </c>
      <c r="DM23" s="153">
        <v>0</v>
      </c>
      <c r="DN23" s="153">
        <v>0</v>
      </c>
      <c r="DO23" s="153">
        <v>15400.000000000002</v>
      </c>
      <c r="DP23" s="153">
        <v>41800</v>
      </c>
      <c r="DQ23" s="153">
        <v>0</v>
      </c>
      <c r="DR23" s="153">
        <v>0</v>
      </c>
      <c r="DS23" s="171">
        <v>0</v>
      </c>
      <c r="DT23" s="171">
        <v>2200</v>
      </c>
      <c r="DU23" s="171">
        <v>0</v>
      </c>
      <c r="DV23" s="153">
        <v>0</v>
      </c>
      <c r="DW23" s="153">
        <v>4400</v>
      </c>
      <c r="DX23" s="153">
        <v>88000.000000000015</v>
      </c>
      <c r="DY23" s="153">
        <v>6600.0000000000009</v>
      </c>
      <c r="DZ23" s="153">
        <v>4400</v>
      </c>
      <c r="EA23" s="153">
        <v>15400.000000000002</v>
      </c>
      <c r="EB23" s="153">
        <v>46200</v>
      </c>
      <c r="EC23" s="153">
        <v>4400</v>
      </c>
      <c r="ED23" s="153">
        <v>4400</v>
      </c>
      <c r="EE23" s="153">
        <v>0</v>
      </c>
      <c r="EF23" s="153">
        <v>0</v>
      </c>
      <c r="EG23" s="153">
        <v>140800.00000000003</v>
      </c>
      <c r="EH23" s="153">
        <v>0</v>
      </c>
      <c r="EI23" s="153">
        <v>0</v>
      </c>
      <c r="EJ23" s="153">
        <v>0</v>
      </c>
      <c r="EK23" s="153">
        <v>2200</v>
      </c>
      <c r="EL23" s="153">
        <v>35200</v>
      </c>
      <c r="EM23" s="153">
        <v>13200.000000000002</v>
      </c>
      <c r="EN23" s="153">
        <v>0</v>
      </c>
      <c r="EO23" s="153">
        <v>17600</v>
      </c>
      <c r="EP23" s="153">
        <v>33000</v>
      </c>
      <c r="ER23" s="158">
        <f>SUM(CN23:EP23)</f>
        <v>675400</v>
      </c>
      <c r="ET23" s="158">
        <f t="shared" si="3"/>
        <v>0</v>
      </c>
    </row>
    <row r="24" spans="2:150" ht="8.25" customHeight="1" x14ac:dyDescent="0.25">
      <c r="B24" s="71"/>
      <c r="C24" s="57"/>
      <c r="D24" s="57"/>
      <c r="E24" s="162"/>
      <c r="F24" s="81"/>
      <c r="G24" s="70"/>
      <c r="H24" s="170"/>
      <c r="I24" s="153"/>
      <c r="J24" s="153"/>
      <c r="K24" s="153"/>
      <c r="L24" s="153"/>
      <c r="M24" s="153"/>
      <c r="N24" s="153"/>
      <c r="O24" s="153"/>
      <c r="P24" s="153"/>
      <c r="Q24" s="153"/>
      <c r="R24" s="153"/>
      <c r="S24" s="153"/>
      <c r="T24" s="153"/>
      <c r="U24" s="153"/>
      <c r="V24" s="153"/>
      <c r="W24" s="153"/>
      <c r="X24" s="153"/>
      <c r="Y24" s="153"/>
      <c r="Z24" s="153"/>
      <c r="AA24" s="153"/>
      <c r="AB24" s="153"/>
      <c r="AC24" s="153"/>
      <c r="AD24" s="153"/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  <c r="BJ24" s="153"/>
      <c r="BK24" s="153"/>
      <c r="BL24" s="153"/>
      <c r="BM24" s="153"/>
      <c r="BN24" s="153"/>
      <c r="BO24" s="153"/>
      <c r="BP24" s="153"/>
      <c r="BQ24" s="153"/>
      <c r="BR24" s="153"/>
      <c r="BS24" s="153"/>
      <c r="BT24" s="153"/>
      <c r="BU24" s="153"/>
      <c r="BV24" s="153"/>
      <c r="BW24" s="153"/>
      <c r="BX24" s="153"/>
      <c r="BY24" s="153"/>
      <c r="BZ24" s="153"/>
      <c r="CA24" s="153"/>
      <c r="CB24" s="153"/>
      <c r="CC24" s="153"/>
      <c r="CD24" s="153"/>
      <c r="CE24" s="153"/>
      <c r="CF24" s="153"/>
      <c r="CG24" s="153"/>
      <c r="CH24" s="153"/>
      <c r="CJ24" s="28">
        <f t="shared" si="0"/>
        <v>0</v>
      </c>
      <c r="CL24" s="28">
        <f t="shared" si="1"/>
        <v>0</v>
      </c>
      <c r="CM24" s="169"/>
      <c r="CN24" s="153"/>
      <c r="CO24" s="153"/>
      <c r="CP24" s="153"/>
      <c r="CQ24" s="153"/>
      <c r="CR24" s="153"/>
      <c r="CS24" s="153"/>
      <c r="CT24" s="153"/>
      <c r="CU24" s="153"/>
      <c r="CV24" s="153"/>
      <c r="CW24" s="153"/>
      <c r="CX24" s="153"/>
      <c r="CY24" s="153"/>
      <c r="CZ24" s="153"/>
      <c r="DA24" s="153"/>
      <c r="DB24" s="153"/>
      <c r="DC24" s="153"/>
      <c r="DD24" s="153"/>
      <c r="DE24" s="153"/>
      <c r="DF24" s="153"/>
      <c r="DG24" s="153"/>
      <c r="DH24" s="153"/>
      <c r="DI24" s="153"/>
      <c r="DJ24" s="153"/>
      <c r="DK24" s="153"/>
      <c r="DL24" s="153"/>
      <c r="DM24" s="153"/>
      <c r="DN24" s="153"/>
      <c r="DO24" s="153"/>
      <c r="DP24" s="153"/>
      <c r="DQ24" s="153"/>
      <c r="DR24" s="153"/>
      <c r="DS24" s="171">
        <v>0</v>
      </c>
      <c r="DT24" s="171">
        <v>0</v>
      </c>
      <c r="DU24" s="171">
        <v>0</v>
      </c>
      <c r="DV24" s="153"/>
      <c r="DW24" s="153"/>
      <c r="DX24" s="153"/>
      <c r="DY24" s="153"/>
      <c r="DZ24" s="153"/>
      <c r="EA24" s="153"/>
      <c r="EB24" s="153"/>
      <c r="EC24" s="153"/>
      <c r="ED24" s="153"/>
      <c r="EE24" s="153"/>
      <c r="EF24" s="153"/>
      <c r="EG24" s="153"/>
      <c r="EH24" s="153"/>
      <c r="EI24" s="153"/>
      <c r="EJ24" s="153"/>
      <c r="EK24" s="153"/>
      <c r="EL24" s="153"/>
      <c r="EM24" s="153"/>
      <c r="EN24" s="153"/>
      <c r="EO24" s="153"/>
      <c r="EP24" s="153"/>
      <c r="ER24" s="159"/>
      <c r="ET24" s="158">
        <f t="shared" si="3"/>
        <v>0</v>
      </c>
    </row>
    <row r="25" spans="2:150" ht="15" customHeight="1" x14ac:dyDescent="0.25">
      <c r="B25" s="69">
        <v>5</v>
      </c>
      <c r="C25" s="56" t="s">
        <v>51</v>
      </c>
      <c r="D25" s="142" t="s">
        <v>40</v>
      </c>
      <c r="E25" s="161">
        <f>SUM(CADASTRO!S:S)</f>
        <v>0</v>
      </c>
      <c r="F25" s="81"/>
      <c r="G25" s="70"/>
      <c r="H25" s="170"/>
      <c r="I25" s="153">
        <v>0</v>
      </c>
      <c r="J25" s="153">
        <v>0</v>
      </c>
      <c r="K25" s="153">
        <v>0</v>
      </c>
      <c r="L25" s="153">
        <v>0</v>
      </c>
      <c r="M25" s="153">
        <v>0</v>
      </c>
      <c r="N25" s="153">
        <v>0</v>
      </c>
      <c r="O25" s="153">
        <v>0</v>
      </c>
      <c r="P25" s="153">
        <v>0</v>
      </c>
      <c r="Q25" s="153">
        <v>0</v>
      </c>
      <c r="R25" s="153">
        <v>0</v>
      </c>
      <c r="S25" s="153">
        <v>0</v>
      </c>
      <c r="T25" s="153">
        <v>0</v>
      </c>
      <c r="U25" s="153">
        <v>0</v>
      </c>
      <c r="V25" s="153">
        <v>0</v>
      </c>
      <c r="W25" s="153">
        <v>0</v>
      </c>
      <c r="X25" s="153">
        <v>0</v>
      </c>
      <c r="Y25" s="153">
        <v>0</v>
      </c>
      <c r="Z25" s="153">
        <v>0</v>
      </c>
      <c r="AA25" s="153">
        <v>0</v>
      </c>
      <c r="AB25" s="153">
        <v>0</v>
      </c>
      <c r="AC25" s="153">
        <v>0</v>
      </c>
      <c r="AD25" s="153">
        <v>0</v>
      </c>
      <c r="AE25" s="153">
        <v>0</v>
      </c>
      <c r="AF25" s="153">
        <v>0</v>
      </c>
      <c r="AG25" s="153">
        <v>0</v>
      </c>
      <c r="AH25" s="153">
        <v>0</v>
      </c>
      <c r="AI25" s="153">
        <v>0</v>
      </c>
      <c r="AJ25" s="153">
        <v>0</v>
      </c>
      <c r="AK25" s="153">
        <v>0</v>
      </c>
      <c r="AL25" s="153">
        <v>0</v>
      </c>
      <c r="AM25" s="153">
        <v>0</v>
      </c>
      <c r="AN25" s="153">
        <v>0</v>
      </c>
      <c r="AO25" s="153">
        <v>0</v>
      </c>
      <c r="AP25" s="153">
        <v>0</v>
      </c>
      <c r="AQ25" s="153">
        <v>0</v>
      </c>
      <c r="AR25" s="153">
        <v>0</v>
      </c>
      <c r="AS25" s="153">
        <v>0</v>
      </c>
      <c r="AT25" s="153">
        <v>0</v>
      </c>
      <c r="AU25" s="153">
        <v>0</v>
      </c>
      <c r="AV25" s="153">
        <v>0</v>
      </c>
      <c r="AW25" s="153">
        <v>0</v>
      </c>
      <c r="AX25" s="153">
        <v>0</v>
      </c>
      <c r="AY25" s="153">
        <v>0</v>
      </c>
      <c r="AZ25" s="153">
        <v>0</v>
      </c>
      <c r="BA25" s="153">
        <v>0</v>
      </c>
      <c r="BB25" s="153">
        <v>0</v>
      </c>
      <c r="BC25" s="153">
        <v>0</v>
      </c>
      <c r="BD25" s="153">
        <v>0</v>
      </c>
      <c r="BE25" s="153">
        <v>0</v>
      </c>
      <c r="BF25" s="153">
        <v>0</v>
      </c>
      <c r="BG25" s="153">
        <v>0</v>
      </c>
      <c r="BH25" s="153">
        <v>0</v>
      </c>
      <c r="BI25" s="153">
        <v>0</v>
      </c>
      <c r="BJ25" s="153">
        <v>0</v>
      </c>
      <c r="BK25" s="153">
        <v>0</v>
      </c>
      <c r="BL25" s="153">
        <v>0</v>
      </c>
      <c r="BM25" s="153">
        <v>0</v>
      </c>
      <c r="BN25" s="153">
        <v>0</v>
      </c>
      <c r="BO25" s="153">
        <v>0</v>
      </c>
      <c r="BP25" s="153">
        <v>0</v>
      </c>
      <c r="BQ25" s="153">
        <v>0</v>
      </c>
      <c r="BR25" s="153">
        <v>0</v>
      </c>
      <c r="BS25" s="153">
        <v>0</v>
      </c>
      <c r="BT25" s="153">
        <v>0</v>
      </c>
      <c r="BU25" s="153">
        <v>0</v>
      </c>
      <c r="BV25" s="153">
        <v>0</v>
      </c>
      <c r="BW25" s="153">
        <v>0</v>
      </c>
      <c r="BX25" s="153">
        <v>0</v>
      </c>
      <c r="BY25" s="153">
        <v>0</v>
      </c>
      <c r="BZ25" s="153">
        <v>0</v>
      </c>
      <c r="CA25" s="153">
        <v>0</v>
      </c>
      <c r="CB25" s="153">
        <v>0</v>
      </c>
      <c r="CC25" s="153">
        <v>0</v>
      </c>
      <c r="CD25" s="153">
        <v>0</v>
      </c>
      <c r="CE25" s="153">
        <v>0</v>
      </c>
      <c r="CF25" s="153">
        <v>0</v>
      </c>
      <c r="CG25" s="153">
        <v>0</v>
      </c>
      <c r="CH25" s="153">
        <v>0</v>
      </c>
      <c r="CJ25" s="144">
        <f t="shared" si="0"/>
        <v>0</v>
      </c>
      <c r="CK25" s="99"/>
      <c r="CL25" s="140">
        <f t="shared" si="1"/>
        <v>0</v>
      </c>
      <c r="CM25" s="169"/>
      <c r="CN25" s="153">
        <v>0</v>
      </c>
      <c r="CO25" s="153">
        <v>0</v>
      </c>
      <c r="CP25" s="153">
        <v>0</v>
      </c>
      <c r="CQ25" s="153">
        <v>0</v>
      </c>
      <c r="CR25" s="153">
        <v>0</v>
      </c>
      <c r="CS25" s="153">
        <v>0</v>
      </c>
      <c r="CT25" s="153">
        <v>0</v>
      </c>
      <c r="CU25" s="153">
        <v>0</v>
      </c>
      <c r="CV25" s="153">
        <v>0</v>
      </c>
      <c r="CW25" s="153">
        <v>0</v>
      </c>
      <c r="CX25" s="153">
        <v>0</v>
      </c>
      <c r="CY25" s="153">
        <v>0</v>
      </c>
      <c r="CZ25" s="153">
        <v>0</v>
      </c>
      <c r="DA25" s="153">
        <v>0</v>
      </c>
      <c r="DB25" s="153">
        <v>0</v>
      </c>
      <c r="DC25" s="153">
        <v>0</v>
      </c>
      <c r="DD25" s="153">
        <v>0</v>
      </c>
      <c r="DE25" s="153">
        <v>0</v>
      </c>
      <c r="DF25" s="153">
        <v>0</v>
      </c>
      <c r="DG25" s="153">
        <v>0</v>
      </c>
      <c r="DH25" s="153">
        <v>0</v>
      </c>
      <c r="DI25" s="153">
        <v>0</v>
      </c>
      <c r="DJ25" s="153">
        <v>0</v>
      </c>
      <c r="DK25" s="153">
        <v>0</v>
      </c>
      <c r="DL25" s="153">
        <v>0</v>
      </c>
      <c r="DM25" s="153">
        <v>0</v>
      </c>
      <c r="DN25" s="153">
        <v>0</v>
      </c>
      <c r="DO25" s="153">
        <v>0</v>
      </c>
      <c r="DP25" s="153">
        <v>0</v>
      </c>
      <c r="DQ25" s="153">
        <v>0</v>
      </c>
      <c r="DR25" s="153">
        <v>0</v>
      </c>
      <c r="DS25" s="171">
        <v>0</v>
      </c>
      <c r="DT25" s="171">
        <v>0</v>
      </c>
      <c r="DU25" s="171">
        <v>0</v>
      </c>
      <c r="DV25" s="153">
        <v>0</v>
      </c>
      <c r="DW25" s="153">
        <v>0</v>
      </c>
      <c r="DX25" s="153">
        <v>0</v>
      </c>
      <c r="DY25" s="153">
        <v>0</v>
      </c>
      <c r="DZ25" s="153">
        <v>0</v>
      </c>
      <c r="EA25" s="153">
        <v>0</v>
      </c>
      <c r="EB25" s="153">
        <v>0</v>
      </c>
      <c r="EC25" s="153">
        <v>0</v>
      </c>
      <c r="ED25" s="153">
        <v>0</v>
      </c>
      <c r="EE25" s="153">
        <v>0</v>
      </c>
      <c r="EF25" s="153">
        <v>0</v>
      </c>
      <c r="EG25" s="153">
        <v>0</v>
      </c>
      <c r="EH25" s="153">
        <v>0</v>
      </c>
      <c r="EI25" s="153">
        <v>0</v>
      </c>
      <c r="EJ25" s="153">
        <v>0</v>
      </c>
      <c r="EK25" s="153">
        <v>0</v>
      </c>
      <c r="EL25" s="153">
        <v>0</v>
      </c>
      <c r="EM25" s="153">
        <v>0</v>
      </c>
      <c r="EN25" s="153">
        <v>0</v>
      </c>
      <c r="EO25" s="153">
        <v>0</v>
      </c>
      <c r="EP25" s="153">
        <v>0</v>
      </c>
      <c r="ER25" s="158">
        <f>SUM(CN25:EP25)</f>
        <v>0</v>
      </c>
      <c r="ES25" s="157"/>
      <c r="ET25" s="158">
        <f t="shared" si="3"/>
        <v>0</v>
      </c>
    </row>
    <row r="26" spans="2:150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f>E25</f>
        <v>0</v>
      </c>
      <c r="F26" s="82">
        <f>'PREÇOS REFERENCIAIS'!E27</f>
        <v>0</v>
      </c>
      <c r="G26" s="74">
        <f>E26*F26</f>
        <v>0</v>
      </c>
      <c r="H26" s="170">
        <f>SUM(CN26:EP26)</f>
        <v>0</v>
      </c>
      <c r="I26" s="153">
        <v>0</v>
      </c>
      <c r="J26" s="153">
        <v>0</v>
      </c>
      <c r="K26" s="153">
        <v>0</v>
      </c>
      <c r="L26" s="153">
        <v>0</v>
      </c>
      <c r="M26" s="153">
        <v>0</v>
      </c>
      <c r="N26" s="153">
        <v>0</v>
      </c>
      <c r="O26" s="153">
        <v>0</v>
      </c>
      <c r="P26" s="153">
        <v>0</v>
      </c>
      <c r="Q26" s="153">
        <v>0</v>
      </c>
      <c r="R26" s="153">
        <v>0</v>
      </c>
      <c r="S26" s="153">
        <v>0</v>
      </c>
      <c r="T26" s="153">
        <v>0</v>
      </c>
      <c r="U26" s="153">
        <v>0</v>
      </c>
      <c r="V26" s="153">
        <v>0</v>
      </c>
      <c r="W26" s="153">
        <v>0</v>
      </c>
      <c r="X26" s="153">
        <v>0</v>
      </c>
      <c r="Y26" s="153">
        <v>0</v>
      </c>
      <c r="Z26" s="153">
        <v>0</v>
      </c>
      <c r="AA26" s="153">
        <v>0</v>
      </c>
      <c r="AB26" s="153">
        <v>0</v>
      </c>
      <c r="AC26" s="153">
        <v>0</v>
      </c>
      <c r="AD26" s="153">
        <v>0</v>
      </c>
      <c r="AE26" s="153">
        <v>0</v>
      </c>
      <c r="AF26" s="153">
        <v>0</v>
      </c>
      <c r="AG26" s="153">
        <v>0</v>
      </c>
      <c r="AH26" s="153">
        <v>0</v>
      </c>
      <c r="AI26" s="153">
        <v>0</v>
      </c>
      <c r="AJ26" s="153">
        <v>0</v>
      </c>
      <c r="AK26" s="153">
        <v>0</v>
      </c>
      <c r="AL26" s="153">
        <v>0</v>
      </c>
      <c r="AM26" s="153">
        <v>0</v>
      </c>
      <c r="AN26" s="153">
        <v>0</v>
      </c>
      <c r="AO26" s="153">
        <v>0</v>
      </c>
      <c r="AP26" s="153">
        <v>0</v>
      </c>
      <c r="AQ26" s="153">
        <v>0</v>
      </c>
      <c r="AR26" s="153">
        <v>0</v>
      </c>
      <c r="AS26" s="153">
        <v>0</v>
      </c>
      <c r="AT26" s="153">
        <v>0</v>
      </c>
      <c r="AU26" s="153">
        <v>0</v>
      </c>
      <c r="AV26" s="153">
        <v>0</v>
      </c>
      <c r="AW26" s="153">
        <v>0</v>
      </c>
      <c r="AX26" s="153">
        <v>0</v>
      </c>
      <c r="AY26" s="153">
        <v>0</v>
      </c>
      <c r="AZ26" s="153">
        <v>0</v>
      </c>
      <c r="BA26" s="153">
        <v>0</v>
      </c>
      <c r="BB26" s="153">
        <v>0</v>
      </c>
      <c r="BC26" s="153">
        <v>0</v>
      </c>
      <c r="BD26" s="153">
        <v>0</v>
      </c>
      <c r="BE26" s="153">
        <v>0</v>
      </c>
      <c r="BF26" s="153">
        <v>0</v>
      </c>
      <c r="BG26" s="153">
        <v>0</v>
      </c>
      <c r="BH26" s="153">
        <v>0</v>
      </c>
      <c r="BI26" s="153">
        <v>0</v>
      </c>
      <c r="BJ26" s="153">
        <v>0</v>
      </c>
      <c r="BK26" s="153">
        <v>0</v>
      </c>
      <c r="BL26" s="153">
        <v>0</v>
      </c>
      <c r="BM26" s="153">
        <v>0</v>
      </c>
      <c r="BN26" s="153">
        <v>0</v>
      </c>
      <c r="BO26" s="153">
        <v>0</v>
      </c>
      <c r="BP26" s="153">
        <v>0</v>
      </c>
      <c r="BQ26" s="153">
        <v>0</v>
      </c>
      <c r="BR26" s="153">
        <v>0</v>
      </c>
      <c r="BS26" s="153">
        <v>0</v>
      </c>
      <c r="BT26" s="153">
        <v>0</v>
      </c>
      <c r="BU26" s="153">
        <v>0</v>
      </c>
      <c r="BV26" s="153">
        <v>0</v>
      </c>
      <c r="BW26" s="153">
        <v>0</v>
      </c>
      <c r="BX26" s="153">
        <v>0</v>
      </c>
      <c r="BY26" s="153">
        <v>0</v>
      </c>
      <c r="BZ26" s="153">
        <v>0</v>
      </c>
      <c r="CA26" s="153">
        <v>0</v>
      </c>
      <c r="CB26" s="153">
        <v>0</v>
      </c>
      <c r="CC26" s="153">
        <v>0</v>
      </c>
      <c r="CD26" s="153">
        <v>0</v>
      </c>
      <c r="CE26" s="153">
        <v>0</v>
      </c>
      <c r="CF26" s="153">
        <v>0</v>
      </c>
      <c r="CG26" s="153">
        <v>0</v>
      </c>
      <c r="CH26" s="153">
        <v>0</v>
      </c>
      <c r="CJ26" s="28">
        <f t="shared" si="0"/>
        <v>0</v>
      </c>
      <c r="CL26" s="28">
        <f t="shared" si="1"/>
        <v>0</v>
      </c>
      <c r="CM26" s="169" t="s">
        <v>100</v>
      </c>
      <c r="CN26" s="153">
        <v>0</v>
      </c>
      <c r="CO26" s="153">
        <v>0</v>
      </c>
      <c r="CP26" s="153">
        <v>0</v>
      </c>
      <c r="CQ26" s="153">
        <v>0</v>
      </c>
      <c r="CR26" s="153">
        <v>0</v>
      </c>
      <c r="CS26" s="153">
        <v>0</v>
      </c>
      <c r="CT26" s="153">
        <v>0</v>
      </c>
      <c r="CU26" s="153">
        <v>0</v>
      </c>
      <c r="CV26" s="153">
        <v>0</v>
      </c>
      <c r="CW26" s="153">
        <v>0</v>
      </c>
      <c r="CX26" s="153">
        <v>0</v>
      </c>
      <c r="CY26" s="153">
        <v>0</v>
      </c>
      <c r="CZ26" s="153">
        <v>0</v>
      </c>
      <c r="DA26" s="153">
        <v>0</v>
      </c>
      <c r="DB26" s="153">
        <v>0</v>
      </c>
      <c r="DC26" s="153">
        <v>0</v>
      </c>
      <c r="DD26" s="153">
        <v>0</v>
      </c>
      <c r="DE26" s="153">
        <v>0</v>
      </c>
      <c r="DF26" s="153">
        <v>0</v>
      </c>
      <c r="DG26" s="153">
        <v>0</v>
      </c>
      <c r="DH26" s="153">
        <v>0</v>
      </c>
      <c r="DI26" s="153">
        <v>0</v>
      </c>
      <c r="DJ26" s="153">
        <v>0</v>
      </c>
      <c r="DK26" s="153">
        <v>0</v>
      </c>
      <c r="DL26" s="153">
        <v>0</v>
      </c>
      <c r="DM26" s="153">
        <v>0</v>
      </c>
      <c r="DN26" s="153">
        <v>0</v>
      </c>
      <c r="DO26" s="153">
        <v>0</v>
      </c>
      <c r="DP26" s="153">
        <v>0</v>
      </c>
      <c r="DQ26" s="153">
        <v>0</v>
      </c>
      <c r="DR26" s="153">
        <v>0</v>
      </c>
      <c r="DS26" s="171">
        <v>0</v>
      </c>
      <c r="DT26" s="171">
        <v>0</v>
      </c>
      <c r="DU26" s="171">
        <v>0</v>
      </c>
      <c r="DV26" s="153">
        <v>0</v>
      </c>
      <c r="DW26" s="153">
        <v>0</v>
      </c>
      <c r="DX26" s="153">
        <v>0</v>
      </c>
      <c r="DY26" s="153">
        <v>0</v>
      </c>
      <c r="DZ26" s="153">
        <v>0</v>
      </c>
      <c r="EA26" s="153">
        <v>0</v>
      </c>
      <c r="EB26" s="153">
        <v>0</v>
      </c>
      <c r="EC26" s="153">
        <v>0</v>
      </c>
      <c r="ED26" s="153">
        <v>0</v>
      </c>
      <c r="EE26" s="153">
        <v>0</v>
      </c>
      <c r="EF26" s="153">
        <v>0</v>
      </c>
      <c r="EG26" s="153">
        <v>0</v>
      </c>
      <c r="EH26" s="153">
        <v>0</v>
      </c>
      <c r="EI26" s="153">
        <v>0</v>
      </c>
      <c r="EJ26" s="153">
        <v>0</v>
      </c>
      <c r="EK26" s="153">
        <v>0</v>
      </c>
      <c r="EL26" s="153">
        <v>0</v>
      </c>
      <c r="EM26" s="153">
        <v>0</v>
      </c>
      <c r="EN26" s="153">
        <v>0</v>
      </c>
      <c r="EO26" s="153">
        <v>0</v>
      </c>
      <c r="EP26" s="153">
        <v>0</v>
      </c>
      <c r="ER26" s="158">
        <f>SUM(CN26:EP26)</f>
        <v>0</v>
      </c>
      <c r="ET26" s="158">
        <f t="shared" si="3"/>
        <v>0</v>
      </c>
    </row>
    <row r="27" spans="2:150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  <c r="H27" s="170">
        <f>SUM(H8:H26)</f>
        <v>4602850.5104038818</v>
      </c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  <c r="AU27" s="154"/>
      <c r="AV27" s="154"/>
      <c r="AW27" s="154"/>
      <c r="AX27" s="154"/>
      <c r="AY27" s="154"/>
      <c r="AZ27" s="154"/>
      <c r="BA27" s="154"/>
      <c r="BB27" s="154"/>
      <c r="BC27" s="154"/>
      <c r="BD27" s="154"/>
      <c r="BE27" s="154"/>
      <c r="BF27" s="154"/>
      <c r="BG27" s="154"/>
      <c r="BH27" s="154"/>
      <c r="BI27" s="154"/>
      <c r="BJ27" s="154"/>
      <c r="BK27" s="154"/>
      <c r="BL27" s="154"/>
      <c r="BM27" s="154"/>
      <c r="BN27" s="154"/>
      <c r="BO27" s="154"/>
      <c r="BP27" s="154"/>
      <c r="BQ27" s="154"/>
      <c r="BR27" s="154"/>
      <c r="BS27" s="154"/>
      <c r="BT27" s="154"/>
      <c r="BU27" s="154"/>
      <c r="BV27" s="154"/>
      <c r="BW27" s="154"/>
      <c r="BX27" s="154"/>
      <c r="BY27" s="154"/>
      <c r="BZ27" s="154"/>
      <c r="CA27" s="154"/>
      <c r="CB27" s="154"/>
      <c r="CC27" s="154"/>
      <c r="CD27" s="154"/>
      <c r="CE27" s="154"/>
      <c r="CF27" s="154"/>
      <c r="CG27" s="154"/>
      <c r="CH27" s="154"/>
      <c r="CN27" s="154"/>
      <c r="CO27" s="154"/>
      <c r="CP27" s="154"/>
      <c r="CQ27" s="154"/>
      <c r="CR27" s="154"/>
      <c r="CS27" s="154"/>
      <c r="CT27" s="154"/>
      <c r="CU27" s="154"/>
      <c r="CV27" s="154"/>
      <c r="CW27" s="154"/>
      <c r="CX27" s="154"/>
      <c r="CY27" s="154"/>
      <c r="CZ27" s="154"/>
      <c r="DA27" s="154"/>
      <c r="DB27" s="154"/>
      <c r="DC27" s="154"/>
      <c r="DD27" s="154"/>
      <c r="DE27" s="154"/>
      <c r="DF27" s="154"/>
      <c r="DG27" s="154"/>
      <c r="DH27" s="154"/>
      <c r="DI27" s="154"/>
      <c r="DJ27" s="154"/>
      <c r="DK27" s="154"/>
      <c r="DL27" s="154"/>
      <c r="DM27" s="154"/>
      <c r="DN27" s="154"/>
      <c r="DO27" s="154"/>
      <c r="DP27" s="154"/>
      <c r="DQ27" s="154"/>
      <c r="DR27" s="154"/>
      <c r="DS27" s="154"/>
      <c r="DT27" s="154"/>
      <c r="DU27" s="154"/>
      <c r="DV27" s="154"/>
      <c r="DW27" s="154"/>
      <c r="DX27" s="154"/>
      <c r="DY27" s="154"/>
      <c r="DZ27" s="154"/>
      <c r="EA27" s="154"/>
      <c r="EB27" s="154"/>
      <c r="EC27" s="154"/>
      <c r="ED27" s="154"/>
      <c r="EE27" s="154"/>
      <c r="EF27" s="154"/>
      <c r="EG27" s="154"/>
      <c r="EH27" s="154"/>
      <c r="EI27" s="154"/>
      <c r="EJ27" s="154"/>
      <c r="EK27" s="154"/>
      <c r="EL27" s="154"/>
      <c r="EM27" s="154"/>
      <c r="EN27" s="154"/>
      <c r="EO27" s="154"/>
      <c r="EP27" s="154"/>
    </row>
    <row r="28" spans="2:150" x14ac:dyDescent="0.25">
      <c r="H28" s="170">
        <f>SUM(CN28:EP37)</f>
        <v>4602850.510403879</v>
      </c>
      <c r="I28" s="148" t="s">
        <v>116</v>
      </c>
      <c r="K28" s="148" t="s">
        <v>116</v>
      </c>
      <c r="CM28" s="169" t="s">
        <v>77</v>
      </c>
      <c r="CN28" s="148">
        <f>SUMIF($CM$8:$CM$26,$CM28,CN$8:CN$26)</f>
        <v>1714.4526629879417</v>
      </c>
      <c r="CO28" s="148">
        <f t="shared" ref="CO28:EP32" si="4">SUMIF($CM$8:$CM$26,$CM28,CO$8:CO$26)</f>
        <v>3307.9371428571421</v>
      </c>
      <c r="CP28" s="148">
        <f t="shared" si="4"/>
        <v>2542.8599999999992</v>
      </c>
      <c r="CQ28" s="148">
        <f t="shared" si="4"/>
        <v>632.66857142857134</v>
      </c>
      <c r="CR28" s="148">
        <f t="shared" si="4"/>
        <v>1276.8142857142852</v>
      </c>
      <c r="CS28" s="148">
        <f t="shared" si="4"/>
        <v>1556.3314285714289</v>
      </c>
      <c r="CT28" s="148">
        <f t="shared" si="4"/>
        <v>377.15657142857128</v>
      </c>
      <c r="CU28" s="148">
        <f t="shared" si="4"/>
        <v>355.37142857142851</v>
      </c>
      <c r="CV28" s="148">
        <f t="shared" si="4"/>
        <v>563.64857142857068</v>
      </c>
      <c r="CW28" s="148">
        <f t="shared" si="4"/>
        <v>424.59428571428685</v>
      </c>
      <c r="CX28" s="148">
        <f t="shared" si="4"/>
        <v>2735.1428571428551</v>
      </c>
      <c r="CY28" s="148">
        <f t="shared" si="4"/>
        <v>210.99657142857197</v>
      </c>
      <c r="CZ28" s="148">
        <f t="shared" si="4"/>
        <v>236.20571428571475</v>
      </c>
      <c r="DA28" s="148">
        <f t="shared" si="4"/>
        <v>1404.2742857142853</v>
      </c>
      <c r="DB28" s="148">
        <f t="shared" si="4"/>
        <v>502.97142857142791</v>
      </c>
      <c r="DC28" s="148">
        <f t="shared" si="4"/>
        <v>227.62285714285872</v>
      </c>
      <c r="DD28" s="148">
        <f t="shared" si="4"/>
        <v>786.68857142856984</v>
      </c>
      <c r="DE28" s="148">
        <f t="shared" si="4"/>
        <v>189.86000000000078</v>
      </c>
      <c r="DF28" s="148">
        <f t="shared" si="4"/>
        <v>594.58857142857028</v>
      </c>
      <c r="DG28" s="148">
        <f t="shared" si="4"/>
        <v>2612.2400000000002</v>
      </c>
      <c r="DH28" s="148">
        <f t="shared" si="4"/>
        <v>2139.8114285714278</v>
      </c>
      <c r="DI28" s="148">
        <f t="shared" si="4"/>
        <v>799.81714285714384</v>
      </c>
      <c r="DJ28" s="148">
        <f t="shared" si="4"/>
        <v>349.6114285714275</v>
      </c>
      <c r="DK28" s="148">
        <f t="shared" si="4"/>
        <v>1019.4171428571428</v>
      </c>
      <c r="DL28" s="148">
        <f t="shared" si="4"/>
        <v>144.10285714285664</v>
      </c>
      <c r="DM28" s="148">
        <f t="shared" si="4"/>
        <v>342.41142857143041</v>
      </c>
      <c r="DN28" s="148">
        <f t="shared" si="4"/>
        <v>36.102857142856223</v>
      </c>
      <c r="DO28" s="148">
        <f t="shared" si="4"/>
        <v>452.5199999999989</v>
      </c>
      <c r="DP28" s="148">
        <f t="shared" si="4"/>
        <v>5250.1485714285709</v>
      </c>
      <c r="DQ28" s="148">
        <f t="shared" si="4"/>
        <v>486.00000000000267</v>
      </c>
      <c r="DR28" s="148">
        <f t="shared" si="4"/>
        <v>156.13714285714241</v>
      </c>
      <c r="DS28" s="148">
        <f t="shared" si="4"/>
        <v>1283.5885714285696</v>
      </c>
      <c r="DT28" s="148">
        <f t="shared" si="4"/>
        <v>2368.2857142857147</v>
      </c>
      <c r="DU28" s="148">
        <f t="shared" si="4"/>
        <v>422.59200000000078</v>
      </c>
      <c r="DV28" s="148">
        <f t="shared" si="4"/>
        <v>1064.9862857142869</v>
      </c>
      <c r="DW28" s="148">
        <f t="shared" si="4"/>
        <v>1021.7714285714294</v>
      </c>
      <c r="DX28" s="148">
        <f t="shared" si="4"/>
        <v>6850.4085714285702</v>
      </c>
      <c r="DY28" s="148">
        <f t="shared" si="4"/>
        <v>1967.2171428571428</v>
      </c>
      <c r="DZ28" s="148">
        <f t="shared" si="4"/>
        <v>595.92857142857019</v>
      </c>
      <c r="EA28" s="148">
        <f t="shared" si="4"/>
        <v>913.10285714285726</v>
      </c>
      <c r="EB28" s="148">
        <f t="shared" si="4"/>
        <v>5334.2537142857154</v>
      </c>
      <c r="EC28" s="148">
        <f t="shared" si="4"/>
        <v>560.36571428571301</v>
      </c>
      <c r="ED28" s="148">
        <f t="shared" si="4"/>
        <v>954.30857142857258</v>
      </c>
      <c r="EE28" s="148">
        <f t="shared" si="4"/>
        <v>1881.4628571428566</v>
      </c>
      <c r="EF28" s="148">
        <f t="shared" si="4"/>
        <v>365.70857142857403</v>
      </c>
      <c r="EG28" s="148">
        <f t="shared" si="4"/>
        <v>8778.9399999999987</v>
      </c>
      <c r="EH28" s="148">
        <f t="shared" si="4"/>
        <v>950.75200000000484</v>
      </c>
      <c r="EI28" s="148">
        <f t="shared" si="4"/>
        <v>4956.8361461992154</v>
      </c>
      <c r="EJ28" s="148">
        <f t="shared" si="4"/>
        <v>1752.3577142857064</v>
      </c>
      <c r="EK28" s="148">
        <f t="shared" si="4"/>
        <v>2741.1685714285713</v>
      </c>
      <c r="EL28" s="148">
        <f t="shared" si="4"/>
        <v>4065.511428571429</v>
      </c>
      <c r="EM28" s="148">
        <f t="shared" si="4"/>
        <v>534.23999999999751</v>
      </c>
      <c r="EN28" s="148">
        <f t="shared" si="4"/>
        <v>683.24571428571687</v>
      </c>
      <c r="EO28" s="148">
        <f t="shared" si="4"/>
        <v>1822.2171428571392</v>
      </c>
      <c r="EP28" s="148">
        <f t="shared" si="4"/>
        <v>2146.4228571428607</v>
      </c>
    </row>
    <row r="29" spans="2:150" x14ac:dyDescent="0.25">
      <c r="I29" s="148" t="s">
        <v>117</v>
      </c>
      <c r="K29" s="148" t="s">
        <v>117</v>
      </c>
      <c r="CM29" s="169" t="s">
        <v>80</v>
      </c>
      <c r="CN29" s="148">
        <f t="shared" ref="CN29:DC37" si="5">SUMIF($CM$8:$CM$26,$CM29,CN$8:CN$26)</f>
        <v>57248.565161114508</v>
      </c>
      <c r="CO29" s="148">
        <f t="shared" si="4"/>
        <v>110771.99999999999</v>
      </c>
      <c r="CP29" s="148">
        <f t="shared" si="4"/>
        <v>84946.571428571406</v>
      </c>
      <c r="CQ29" s="148">
        <f t="shared" si="4"/>
        <v>21150.666666666664</v>
      </c>
      <c r="CR29" s="148">
        <f t="shared" si="4"/>
        <v>42661.047619047604</v>
      </c>
      <c r="CS29" s="148">
        <f t="shared" si="4"/>
        <v>52513.714285714297</v>
      </c>
      <c r="CT29" s="148">
        <f t="shared" si="4"/>
        <v>12654.171428571424</v>
      </c>
      <c r="CU29" s="148">
        <f t="shared" si="4"/>
        <v>11845.714285714284</v>
      </c>
      <c r="CV29" s="148">
        <f t="shared" si="4"/>
        <v>18868.857142857116</v>
      </c>
      <c r="CW29" s="148">
        <f t="shared" si="4"/>
        <v>14295.428571428611</v>
      </c>
      <c r="CX29" s="148">
        <f t="shared" si="4"/>
        <v>91662.285714285652</v>
      </c>
      <c r="CY29" s="148">
        <f t="shared" si="4"/>
        <v>7053.7904761904947</v>
      </c>
      <c r="CZ29" s="148">
        <f t="shared" si="4"/>
        <v>7996.9523809523971</v>
      </c>
      <c r="DA29" s="148">
        <f t="shared" si="4"/>
        <v>46849.142857142841</v>
      </c>
      <c r="DB29" s="148">
        <f t="shared" si="4"/>
        <v>16826.857142857119</v>
      </c>
      <c r="DC29" s="148">
        <f t="shared" si="4"/>
        <v>7956.5714285714848</v>
      </c>
      <c r="DD29" s="148">
        <f t="shared" si="4"/>
        <v>26346.380952380903</v>
      </c>
      <c r="DE29" s="148">
        <f t="shared" si="4"/>
        <v>6328.6666666666933</v>
      </c>
      <c r="DF29" s="148">
        <f t="shared" si="4"/>
        <v>20084.761904761865</v>
      </c>
      <c r="DG29" s="148">
        <f t="shared" si="4"/>
        <v>87543.809523809541</v>
      </c>
      <c r="DH29" s="148">
        <f t="shared" si="4"/>
        <v>71428.761904761879</v>
      </c>
      <c r="DI29" s="148">
        <f t="shared" si="4"/>
        <v>26660.571428571464</v>
      </c>
      <c r="DJ29" s="148">
        <f t="shared" si="4"/>
        <v>11653.71428571425</v>
      </c>
      <c r="DK29" s="148">
        <f t="shared" si="4"/>
        <v>34040.571428571428</v>
      </c>
      <c r="DL29" s="148">
        <f t="shared" si="4"/>
        <v>4803.4285714285543</v>
      </c>
      <c r="DM29" s="148">
        <f t="shared" si="4"/>
        <v>11453.714285714348</v>
      </c>
      <c r="DN29" s="148">
        <f t="shared" si="4"/>
        <v>1203.4285714285409</v>
      </c>
      <c r="DO29" s="148">
        <f t="shared" si="4"/>
        <v>15083.999999999964</v>
      </c>
      <c r="DP29" s="148">
        <f t="shared" si="4"/>
        <v>178441.52380952379</v>
      </c>
      <c r="DQ29" s="148">
        <f t="shared" si="4"/>
        <v>17018.285714285812</v>
      </c>
      <c r="DR29" s="148">
        <f t="shared" si="4"/>
        <v>5369.1428571428405</v>
      </c>
      <c r="DS29" s="148">
        <f t="shared" si="4"/>
        <v>44390.095238095171</v>
      </c>
      <c r="DT29" s="148">
        <f t="shared" si="4"/>
        <v>80421.333333333343</v>
      </c>
      <c r="DU29" s="148">
        <f t="shared" si="4"/>
        <v>14331.542857142878</v>
      </c>
      <c r="DV29" s="148">
        <f t="shared" si="4"/>
        <v>36442.971428571465</v>
      </c>
      <c r="DW29" s="148">
        <f t="shared" si="4"/>
        <v>35271.809523809556</v>
      </c>
      <c r="DX29" s="148">
        <f t="shared" si="4"/>
        <v>230560.66666666666</v>
      </c>
      <c r="DY29" s="148">
        <f t="shared" si="4"/>
        <v>66752.761904761908</v>
      </c>
      <c r="DZ29" s="148">
        <f t="shared" si="4"/>
        <v>20370.571428571388</v>
      </c>
      <c r="EA29" s="148">
        <f t="shared" si="4"/>
        <v>31069.904761904767</v>
      </c>
      <c r="EB29" s="148">
        <f t="shared" si="4"/>
        <v>180130.36190476196</v>
      </c>
      <c r="EC29" s="148">
        <f t="shared" si="4"/>
        <v>18778.857142857101</v>
      </c>
      <c r="ED29" s="148">
        <f t="shared" si="4"/>
        <v>32072.571428571468</v>
      </c>
      <c r="EE29" s="148">
        <f t="shared" si="4"/>
        <v>62939.428571428551</v>
      </c>
      <c r="EF29" s="148">
        <f t="shared" si="4"/>
        <v>12330.285714285803</v>
      </c>
      <c r="EG29" s="148">
        <f t="shared" si="4"/>
        <v>293530.19047619047</v>
      </c>
      <c r="EH29" s="148">
        <f t="shared" si="4"/>
        <v>32052.876190476356</v>
      </c>
      <c r="EI29" s="148">
        <f t="shared" si="4"/>
        <v>165750.70815021734</v>
      </c>
      <c r="EJ29" s="148">
        <f t="shared" si="4"/>
        <v>58451.923809523549</v>
      </c>
      <c r="EK29" s="148">
        <f t="shared" si="4"/>
        <v>91693.428571428565</v>
      </c>
      <c r="EL29" s="148">
        <f t="shared" si="4"/>
        <v>135899.33333333334</v>
      </c>
      <c r="EM29" s="148">
        <f t="shared" si="4"/>
        <v>18310.857142857054</v>
      </c>
      <c r="EN29" s="148">
        <f t="shared" si="4"/>
        <v>23057.142857142946</v>
      </c>
      <c r="EO29" s="148">
        <f t="shared" si="4"/>
        <v>60780.571428571311</v>
      </c>
      <c r="EP29" s="148">
        <f t="shared" si="4"/>
        <v>71588.571428571551</v>
      </c>
    </row>
    <row r="30" spans="2:150" x14ac:dyDescent="0.25">
      <c r="I30" s="148" t="s">
        <v>118</v>
      </c>
      <c r="K30" s="148" t="s">
        <v>119</v>
      </c>
      <c r="CM30" s="169" t="s">
        <v>83</v>
      </c>
      <c r="CN30" s="148">
        <f t="shared" si="5"/>
        <v>1714.4526629879417</v>
      </c>
      <c r="CO30" s="148">
        <f t="shared" si="4"/>
        <v>3307.9371428571421</v>
      </c>
      <c r="CP30" s="148">
        <f t="shared" si="4"/>
        <v>2542.8599999999992</v>
      </c>
      <c r="CQ30" s="148">
        <f t="shared" si="4"/>
        <v>632.66857142857134</v>
      </c>
      <c r="CR30" s="148">
        <f t="shared" si="4"/>
        <v>1276.8142857142852</v>
      </c>
      <c r="CS30" s="148">
        <f t="shared" si="4"/>
        <v>1556.3314285714289</v>
      </c>
      <c r="CT30" s="148">
        <f t="shared" si="4"/>
        <v>377.15657142857128</v>
      </c>
      <c r="CU30" s="148">
        <f t="shared" si="4"/>
        <v>355.37142857142851</v>
      </c>
      <c r="CV30" s="148">
        <f t="shared" si="4"/>
        <v>563.64857142857068</v>
      </c>
      <c r="CW30" s="148">
        <f t="shared" si="4"/>
        <v>424.59428571428685</v>
      </c>
      <c r="CX30" s="148">
        <f t="shared" si="4"/>
        <v>2735.1428571428551</v>
      </c>
      <c r="CY30" s="148">
        <f t="shared" si="4"/>
        <v>210.99657142857197</v>
      </c>
      <c r="CZ30" s="148">
        <f t="shared" si="4"/>
        <v>236.20571428571475</v>
      </c>
      <c r="DA30" s="148">
        <f t="shared" si="4"/>
        <v>1404.2742857142853</v>
      </c>
      <c r="DB30" s="148">
        <f t="shared" si="4"/>
        <v>502.97142857142791</v>
      </c>
      <c r="DC30" s="148">
        <f t="shared" si="4"/>
        <v>227.62285714285872</v>
      </c>
      <c r="DD30" s="148">
        <f t="shared" si="4"/>
        <v>786.68857142856984</v>
      </c>
      <c r="DE30" s="148">
        <f t="shared" si="4"/>
        <v>189.86000000000078</v>
      </c>
      <c r="DF30" s="148">
        <f t="shared" si="4"/>
        <v>594.58857142857028</v>
      </c>
      <c r="DG30" s="148">
        <f t="shared" si="4"/>
        <v>2612.2400000000002</v>
      </c>
      <c r="DH30" s="148">
        <f t="shared" si="4"/>
        <v>2139.8114285714278</v>
      </c>
      <c r="DI30" s="148">
        <f t="shared" si="4"/>
        <v>799.81714285714384</v>
      </c>
      <c r="DJ30" s="148">
        <f t="shared" si="4"/>
        <v>349.6114285714275</v>
      </c>
      <c r="DK30" s="148">
        <f t="shared" si="4"/>
        <v>1019.4171428571428</v>
      </c>
      <c r="DL30" s="148">
        <f t="shared" si="4"/>
        <v>144.10285714285664</v>
      </c>
      <c r="DM30" s="148">
        <f t="shared" si="4"/>
        <v>342.41142857143041</v>
      </c>
      <c r="DN30" s="148">
        <f t="shared" si="4"/>
        <v>36.102857142856223</v>
      </c>
      <c r="DO30" s="148">
        <f t="shared" si="4"/>
        <v>452.5199999999989</v>
      </c>
      <c r="DP30" s="148">
        <f t="shared" si="4"/>
        <v>5250.1485714285709</v>
      </c>
      <c r="DQ30" s="148">
        <f t="shared" si="4"/>
        <v>486.00000000000267</v>
      </c>
      <c r="DR30" s="148">
        <f t="shared" si="4"/>
        <v>156.13714285714241</v>
      </c>
      <c r="DS30" s="148">
        <f t="shared" si="4"/>
        <v>1283.5885714285696</v>
      </c>
      <c r="DT30" s="148">
        <f t="shared" si="4"/>
        <v>2368.2857142857147</v>
      </c>
      <c r="DU30" s="148">
        <f t="shared" si="4"/>
        <v>422.59200000000078</v>
      </c>
      <c r="DV30" s="148">
        <f t="shared" si="4"/>
        <v>1064.9862857142869</v>
      </c>
      <c r="DW30" s="148">
        <f t="shared" si="4"/>
        <v>1021.7714285714294</v>
      </c>
      <c r="DX30" s="148">
        <f t="shared" si="4"/>
        <v>6850.4085714285702</v>
      </c>
      <c r="DY30" s="148">
        <f t="shared" si="4"/>
        <v>1967.2171428571428</v>
      </c>
      <c r="DZ30" s="148">
        <f t="shared" si="4"/>
        <v>595.92857142857019</v>
      </c>
      <c r="EA30" s="148">
        <f t="shared" si="4"/>
        <v>913.10285714285726</v>
      </c>
      <c r="EB30" s="148">
        <f t="shared" si="4"/>
        <v>5334.2537142857154</v>
      </c>
      <c r="EC30" s="148">
        <f t="shared" si="4"/>
        <v>560.36571428571301</v>
      </c>
      <c r="ED30" s="148">
        <f t="shared" si="4"/>
        <v>954.30857142857258</v>
      </c>
      <c r="EE30" s="148">
        <f t="shared" si="4"/>
        <v>1881.4628571428566</v>
      </c>
      <c r="EF30" s="148">
        <f t="shared" si="4"/>
        <v>365.70857142857403</v>
      </c>
      <c r="EG30" s="148">
        <f t="shared" si="4"/>
        <v>8778.9399999999987</v>
      </c>
      <c r="EH30" s="148">
        <f t="shared" si="4"/>
        <v>950.75200000000484</v>
      </c>
      <c r="EI30" s="148">
        <f t="shared" si="4"/>
        <v>4956.8361461992154</v>
      </c>
      <c r="EJ30" s="148">
        <f t="shared" si="4"/>
        <v>1752.3577142857064</v>
      </c>
      <c r="EK30" s="148">
        <f t="shared" si="4"/>
        <v>2741.1685714285713</v>
      </c>
      <c r="EL30" s="148">
        <f t="shared" si="4"/>
        <v>4065.511428571429</v>
      </c>
      <c r="EM30" s="148">
        <f t="shared" si="4"/>
        <v>534.23999999999751</v>
      </c>
      <c r="EN30" s="148">
        <f t="shared" si="4"/>
        <v>683.24571428571687</v>
      </c>
      <c r="EO30" s="148">
        <f t="shared" si="4"/>
        <v>1822.2171428571392</v>
      </c>
      <c r="EP30" s="148">
        <f t="shared" si="4"/>
        <v>2146.4228571428607</v>
      </c>
    </row>
    <row r="31" spans="2:150" x14ac:dyDescent="0.25">
      <c r="I31" s="148" t="s">
        <v>118</v>
      </c>
      <c r="K31" s="148" t="s">
        <v>120</v>
      </c>
      <c r="CM31" s="169" t="s">
        <v>85</v>
      </c>
      <c r="CN31" s="148">
        <f t="shared" si="5"/>
        <v>12.744056134614073</v>
      </c>
      <c r="CO31" s="148">
        <f t="shared" si="4"/>
        <v>27.142857142857142</v>
      </c>
      <c r="CP31" s="148">
        <f t="shared" si="4"/>
        <v>11.071428571428571</v>
      </c>
      <c r="CQ31" s="148">
        <f t="shared" si="4"/>
        <v>1.6904761904761905</v>
      </c>
      <c r="CR31" s="148">
        <f t="shared" si="4"/>
        <v>13.642857142857142</v>
      </c>
      <c r="CS31" s="148">
        <f t="shared" si="4"/>
        <v>3.4285714285714297</v>
      </c>
      <c r="CT31" s="148">
        <f t="shared" si="4"/>
        <v>8.4523809523809419</v>
      </c>
      <c r="CU31" s="148">
        <f t="shared" si="4"/>
        <v>5.9523809523809517</v>
      </c>
      <c r="CV31" s="148">
        <f t="shared" si="4"/>
        <v>3.4047619047618909</v>
      </c>
      <c r="CW31" s="148">
        <f t="shared" si="4"/>
        <v>1.7142857142857209</v>
      </c>
      <c r="CX31" s="148">
        <f t="shared" si="4"/>
        <v>32.214285714285701</v>
      </c>
      <c r="CY31" s="148">
        <f t="shared" si="4"/>
        <v>2.5000000000000075</v>
      </c>
      <c r="CZ31" s="148">
        <f t="shared" si="4"/>
        <v>0.83333333333333581</v>
      </c>
      <c r="DA31" s="148">
        <f t="shared" si="4"/>
        <v>15.071428571428566</v>
      </c>
      <c r="DB31" s="148">
        <f t="shared" si="4"/>
        <v>0.85714285714285265</v>
      </c>
      <c r="DC31" s="148">
        <f t="shared" si="4"/>
        <v>0</v>
      </c>
      <c r="DD31" s="148">
        <f t="shared" si="4"/>
        <v>62.047619047618895</v>
      </c>
      <c r="DE31" s="148">
        <f t="shared" si="4"/>
        <v>2.5000000000000249</v>
      </c>
      <c r="DF31" s="148">
        <f t="shared" si="4"/>
        <v>1.6666666666666543</v>
      </c>
      <c r="DG31" s="148">
        <f t="shared" si="4"/>
        <v>98.785714285714306</v>
      </c>
      <c r="DH31" s="148">
        <f t="shared" si="4"/>
        <v>52.404761904761862</v>
      </c>
      <c r="DI31" s="148">
        <f t="shared" si="4"/>
        <v>47.976190476190546</v>
      </c>
      <c r="DJ31" s="148">
        <f t="shared" si="4"/>
        <v>2.5476190476190395</v>
      </c>
      <c r="DK31" s="148">
        <f t="shared" si="4"/>
        <v>13.69047619047619</v>
      </c>
      <c r="DL31" s="148">
        <f t="shared" si="4"/>
        <v>0</v>
      </c>
      <c r="DM31" s="148">
        <f t="shared" si="4"/>
        <v>0.8571428571428622</v>
      </c>
      <c r="DN31" s="148">
        <f t="shared" si="4"/>
        <v>0</v>
      </c>
      <c r="DO31" s="148">
        <f t="shared" si="4"/>
        <v>1.6666666666666625</v>
      </c>
      <c r="DP31" s="148">
        <f t="shared" si="4"/>
        <v>74.88095238095238</v>
      </c>
      <c r="DQ31" s="148">
        <f t="shared" si="4"/>
        <v>5.07142857142862</v>
      </c>
      <c r="DR31" s="148">
        <f t="shared" si="4"/>
        <v>0</v>
      </c>
      <c r="DS31" s="148">
        <f t="shared" si="4"/>
        <v>10.214285714285662</v>
      </c>
      <c r="DT31" s="148">
        <f t="shared" si="4"/>
        <v>21.880952380952387</v>
      </c>
      <c r="DU31" s="148">
        <f t="shared" si="4"/>
        <v>5.8809523809522579</v>
      </c>
      <c r="DV31" s="148">
        <f t="shared" si="4"/>
        <v>29.500000000000089</v>
      </c>
      <c r="DW31" s="148">
        <f t="shared" si="4"/>
        <v>11.78571428571431</v>
      </c>
      <c r="DX31" s="148">
        <f t="shared" si="4"/>
        <v>329.16666666666669</v>
      </c>
      <c r="DY31" s="148">
        <f t="shared" si="4"/>
        <v>50.571428571428562</v>
      </c>
      <c r="DZ31" s="148">
        <f t="shared" si="4"/>
        <v>19.476190476190411</v>
      </c>
      <c r="EA31" s="148">
        <f t="shared" si="4"/>
        <v>22.904761904761902</v>
      </c>
      <c r="EB31" s="148">
        <f t="shared" si="4"/>
        <v>103.97619047619051</v>
      </c>
      <c r="EC31" s="148">
        <f t="shared" si="4"/>
        <v>1.7142857142857053</v>
      </c>
      <c r="ED31" s="148">
        <f t="shared" si="4"/>
        <v>13.619047619047638</v>
      </c>
      <c r="EE31" s="148">
        <f t="shared" si="4"/>
        <v>14.23809523809523</v>
      </c>
      <c r="EF31" s="148">
        <f t="shared" si="4"/>
        <v>0</v>
      </c>
      <c r="EG31" s="148">
        <f t="shared" si="4"/>
        <v>112.50000000000003</v>
      </c>
      <c r="EH31" s="148">
        <f t="shared" si="4"/>
        <v>3.3809523809524107</v>
      </c>
      <c r="EI31" s="148">
        <f t="shared" si="4"/>
        <v>64.87074369531129</v>
      </c>
      <c r="EJ31" s="148">
        <f t="shared" si="4"/>
        <v>27.547619047618898</v>
      </c>
      <c r="EK31" s="148">
        <f t="shared" si="4"/>
        <v>33.571428571428569</v>
      </c>
      <c r="EL31" s="148">
        <f t="shared" si="4"/>
        <v>64.595238095238201</v>
      </c>
      <c r="EM31" s="148">
        <f t="shared" si="4"/>
        <v>1.7142857142857006</v>
      </c>
      <c r="EN31" s="148">
        <f t="shared" si="4"/>
        <v>9.214285714285765</v>
      </c>
      <c r="EO31" s="148">
        <f t="shared" si="4"/>
        <v>12.738095238095209</v>
      </c>
      <c r="EP31" s="148">
        <f t="shared" si="4"/>
        <v>3.3809523809523805</v>
      </c>
    </row>
    <row r="32" spans="2:150" x14ac:dyDescent="0.25">
      <c r="I32" s="148" t="s">
        <v>120</v>
      </c>
      <c r="K32" s="148" t="s">
        <v>121</v>
      </c>
      <c r="CM32" s="169" t="s">
        <v>87</v>
      </c>
      <c r="CN32" s="148">
        <f t="shared" si="5"/>
        <v>3.1860140336535183</v>
      </c>
      <c r="CO32" s="148">
        <f t="shared" si="4"/>
        <v>6.7857142857142856</v>
      </c>
      <c r="CP32" s="148">
        <f t="shared" si="4"/>
        <v>2.7678571428571428</v>
      </c>
      <c r="CQ32" s="148">
        <f t="shared" si="4"/>
        <v>0.42261904761904762</v>
      </c>
      <c r="CR32" s="148">
        <f t="shared" si="4"/>
        <v>3.4107142857142856</v>
      </c>
      <c r="CS32" s="148">
        <f t="shared" si="4"/>
        <v>0.85714285714285743</v>
      </c>
      <c r="CT32" s="148">
        <f t="shared" si="4"/>
        <v>2.1130952380952355</v>
      </c>
      <c r="CU32" s="148">
        <f t="shared" si="4"/>
        <v>1.4880952380952379</v>
      </c>
      <c r="CV32" s="148">
        <f t="shared" si="4"/>
        <v>0.85119047619047272</v>
      </c>
      <c r="CW32" s="148">
        <f t="shared" si="4"/>
        <v>0.42857142857143021</v>
      </c>
      <c r="CX32" s="148">
        <f t="shared" si="4"/>
        <v>8.0535714285714253</v>
      </c>
      <c r="CY32" s="148">
        <f t="shared" si="4"/>
        <v>0.62500000000000189</v>
      </c>
      <c r="CZ32" s="148">
        <f t="shared" si="4"/>
        <v>0.20833333333333395</v>
      </c>
      <c r="DA32" s="148">
        <f t="shared" si="4"/>
        <v>3.7678571428571415</v>
      </c>
      <c r="DB32" s="148">
        <f t="shared" si="4"/>
        <v>0.21428571428571316</v>
      </c>
      <c r="DC32" s="148">
        <f t="shared" si="4"/>
        <v>0</v>
      </c>
      <c r="DD32" s="148">
        <f t="shared" si="4"/>
        <v>15.511904761904724</v>
      </c>
      <c r="DE32" s="148">
        <f t="shared" si="4"/>
        <v>0.62500000000000622</v>
      </c>
      <c r="DF32" s="148">
        <f t="shared" si="4"/>
        <v>0.41666666666666358</v>
      </c>
      <c r="DG32" s="148">
        <f t="shared" si="4"/>
        <v>24.696428571428577</v>
      </c>
      <c r="DH32" s="148">
        <f t="shared" si="4"/>
        <v>13.101190476190466</v>
      </c>
      <c r="DI32" s="148">
        <f t="shared" si="4"/>
        <v>11.994047619047636</v>
      </c>
      <c r="DJ32" s="148">
        <f t="shared" si="4"/>
        <v>0.63690476190475986</v>
      </c>
      <c r="DK32" s="148">
        <f t="shared" si="4"/>
        <v>3.4226190476190474</v>
      </c>
      <c r="DL32" s="148">
        <f t="shared" ref="DL32:DW37" si="6">SUMIF($CM$8:$CM$26,$CM32,DL$8:DL$26)</f>
        <v>0</v>
      </c>
      <c r="DM32" s="148">
        <f t="shared" si="6"/>
        <v>0.21428571428571555</v>
      </c>
      <c r="DN32" s="148">
        <f t="shared" si="6"/>
        <v>0</v>
      </c>
      <c r="DO32" s="148">
        <f t="shared" si="6"/>
        <v>0.41666666666666563</v>
      </c>
      <c r="DP32" s="148">
        <f t="shared" si="6"/>
        <v>18.720238095238095</v>
      </c>
      <c r="DQ32" s="148">
        <f t="shared" si="6"/>
        <v>1.267857142857155</v>
      </c>
      <c r="DR32" s="148">
        <f t="shared" si="6"/>
        <v>0</v>
      </c>
      <c r="DS32" s="148">
        <f t="shared" si="6"/>
        <v>2.5535714285714155</v>
      </c>
      <c r="DT32" s="148">
        <f t="shared" si="6"/>
        <v>5.4702380952380967</v>
      </c>
      <c r="DU32" s="148">
        <f t="shared" si="6"/>
        <v>1.4702380952380645</v>
      </c>
      <c r="DV32" s="148">
        <f t="shared" si="6"/>
        <v>7.3750000000000222</v>
      </c>
      <c r="DW32" s="148">
        <f t="shared" si="6"/>
        <v>2.9464285714285774</v>
      </c>
      <c r="DX32" s="148">
        <f t="shared" ref="DX32:EM37" si="7">SUMIF($CM$8:$CM$26,$CM32,DX$8:DX$26)</f>
        <v>82.291666666666671</v>
      </c>
      <c r="DY32" s="148">
        <f t="shared" si="7"/>
        <v>12.642857142857141</v>
      </c>
      <c r="DZ32" s="148">
        <f t="shared" si="7"/>
        <v>4.8690476190476026</v>
      </c>
      <c r="EA32" s="148">
        <f t="shared" si="7"/>
        <v>5.7261904761904754</v>
      </c>
      <c r="EB32" s="148">
        <f t="shared" si="7"/>
        <v>25.994047619047628</v>
      </c>
      <c r="EC32" s="148">
        <f t="shared" si="7"/>
        <v>0.42857142857142633</v>
      </c>
      <c r="ED32" s="148">
        <f t="shared" si="7"/>
        <v>3.4047619047619095</v>
      </c>
      <c r="EE32" s="148">
        <f t="shared" si="7"/>
        <v>3.5595238095238075</v>
      </c>
      <c r="EF32" s="148">
        <f t="shared" si="7"/>
        <v>0</v>
      </c>
      <c r="EG32" s="148">
        <f t="shared" si="7"/>
        <v>28.125000000000007</v>
      </c>
      <c r="EH32" s="148">
        <f t="shared" si="7"/>
        <v>0.84523809523810267</v>
      </c>
      <c r="EI32" s="148">
        <f t="shared" si="7"/>
        <v>16.217685923827823</v>
      </c>
      <c r="EJ32" s="148">
        <f t="shared" si="7"/>
        <v>6.8869047619047246</v>
      </c>
      <c r="EK32" s="148">
        <f t="shared" si="7"/>
        <v>8.3928571428571423</v>
      </c>
      <c r="EL32" s="148">
        <f t="shared" si="7"/>
        <v>16.14880952380955</v>
      </c>
      <c r="EM32" s="148">
        <f t="shared" si="7"/>
        <v>0.42857142857142516</v>
      </c>
      <c r="EN32" s="148">
        <f t="shared" ref="EN32:EP37" si="8">SUMIF($CM$8:$CM$26,$CM32,EN$8:EN$26)</f>
        <v>2.3035714285714413</v>
      </c>
      <c r="EO32" s="148">
        <f t="shared" si="8"/>
        <v>3.1845238095238022</v>
      </c>
      <c r="EP32" s="148">
        <f t="shared" si="8"/>
        <v>0.84523809523809512</v>
      </c>
    </row>
    <row r="33" spans="9:146" x14ac:dyDescent="0.25">
      <c r="I33" s="148" t="s">
        <v>122</v>
      </c>
      <c r="K33" s="148" t="s">
        <v>123</v>
      </c>
      <c r="CM33" s="169" t="s">
        <v>90</v>
      </c>
      <c r="CN33" s="148">
        <f t="shared" si="5"/>
        <v>2.0028612303290414</v>
      </c>
      <c r="CO33" s="148">
        <f t="shared" si="5"/>
        <v>10.148571428571429</v>
      </c>
      <c r="CP33" s="148">
        <f t="shared" si="5"/>
        <v>3.6914285714285717</v>
      </c>
      <c r="CQ33" s="148">
        <f t="shared" si="5"/>
        <v>1.2342857142857144</v>
      </c>
      <c r="CR33" s="148">
        <f t="shared" si="5"/>
        <v>2.0114285714285711</v>
      </c>
      <c r="CS33" s="148">
        <f t="shared" si="5"/>
        <v>12.720000000000004</v>
      </c>
      <c r="CT33" s="148">
        <f t="shared" si="5"/>
        <v>1.6457142857142839</v>
      </c>
      <c r="CU33" s="148">
        <f t="shared" si="5"/>
        <v>0</v>
      </c>
      <c r="CV33" s="148">
        <f t="shared" si="5"/>
        <v>1.611428571428565</v>
      </c>
      <c r="CW33" s="148">
        <f t="shared" si="5"/>
        <v>2.8457142857142963</v>
      </c>
      <c r="CX33" s="148">
        <f t="shared" si="5"/>
        <v>9.817142857142855</v>
      </c>
      <c r="CY33" s="148">
        <f t="shared" si="5"/>
        <v>0.4114285714285727</v>
      </c>
      <c r="CZ33" s="148">
        <f t="shared" si="5"/>
        <v>2.4685714285714364</v>
      </c>
      <c r="DA33" s="148">
        <f t="shared" si="5"/>
        <v>0.7999999999999996</v>
      </c>
      <c r="DB33" s="148">
        <f t="shared" si="5"/>
        <v>1.2228571428571362</v>
      </c>
      <c r="DC33" s="148">
        <f t="shared" si="5"/>
        <v>7.3828571428572074</v>
      </c>
      <c r="DD33" s="148">
        <f t="shared" ref="DD33:DS37" si="9">SUMIF($CM$8:$CM$26,$CM33,DD$8:DD$26)</f>
        <v>2.4685714285714222</v>
      </c>
      <c r="DE33" s="148">
        <f t="shared" si="9"/>
        <v>0</v>
      </c>
      <c r="DF33" s="148">
        <f t="shared" si="9"/>
        <v>5.3028571428571034</v>
      </c>
      <c r="DG33" s="148">
        <f t="shared" si="9"/>
        <v>9.3828571428571443</v>
      </c>
      <c r="DH33" s="148">
        <f t="shared" si="9"/>
        <v>2.0342857142857125</v>
      </c>
      <c r="DI33" s="148">
        <f t="shared" si="9"/>
        <v>0</v>
      </c>
      <c r="DJ33" s="148">
        <f t="shared" si="9"/>
        <v>0</v>
      </c>
      <c r="DK33" s="148">
        <f t="shared" si="9"/>
        <v>1.2</v>
      </c>
      <c r="DL33" s="148">
        <f t="shared" si="9"/>
        <v>0</v>
      </c>
      <c r="DM33" s="148">
        <f t="shared" si="9"/>
        <v>0.8000000000000046</v>
      </c>
      <c r="DN33" s="148">
        <f t="shared" si="9"/>
        <v>0</v>
      </c>
      <c r="DO33" s="148">
        <f t="shared" si="9"/>
        <v>0</v>
      </c>
      <c r="DP33" s="148">
        <f t="shared" si="9"/>
        <v>68.731428571428566</v>
      </c>
      <c r="DQ33" s="148">
        <f t="shared" si="9"/>
        <v>16.365714285714443</v>
      </c>
      <c r="DR33" s="148">
        <f t="shared" si="9"/>
        <v>3.2914285714285398</v>
      </c>
      <c r="DS33" s="148">
        <f t="shared" si="9"/>
        <v>32.076190476190405</v>
      </c>
      <c r="DT33" s="148">
        <f t="shared" si="6"/>
        <v>29.56952380952379</v>
      </c>
      <c r="DU33" s="148">
        <f t="shared" si="6"/>
        <v>4.9028571428570125</v>
      </c>
      <c r="DV33" s="148">
        <f t="shared" si="6"/>
        <v>18.868571428571485</v>
      </c>
      <c r="DW33" s="148">
        <f t="shared" si="6"/>
        <v>24.255238095238148</v>
      </c>
      <c r="DX33" s="148">
        <f t="shared" si="7"/>
        <v>44.27428571428571</v>
      </c>
      <c r="DY33" s="148">
        <f t="shared" si="7"/>
        <v>23.577142857142857</v>
      </c>
      <c r="DZ33" s="148">
        <f t="shared" si="7"/>
        <v>10.125714285714249</v>
      </c>
      <c r="EA33" s="148">
        <f t="shared" si="7"/>
        <v>12.662857142857142</v>
      </c>
      <c r="EB33" s="148">
        <f t="shared" si="7"/>
        <v>46.438095238095265</v>
      </c>
      <c r="EC33" s="148">
        <f t="shared" si="7"/>
        <v>1.9999999999999896</v>
      </c>
      <c r="ED33" s="148">
        <f t="shared" si="7"/>
        <v>5.2457142857142927</v>
      </c>
      <c r="EE33" s="148">
        <f t="shared" si="7"/>
        <v>4.4799999999999986</v>
      </c>
      <c r="EF33" s="148">
        <f t="shared" si="7"/>
        <v>2.8000000000000278</v>
      </c>
      <c r="EG33" s="148">
        <f t="shared" si="7"/>
        <v>17.977142857142887</v>
      </c>
      <c r="EH33" s="148">
        <f t="shared" si="7"/>
        <v>7.2228571428572064</v>
      </c>
      <c r="EI33" s="148">
        <f t="shared" si="7"/>
        <v>10.456732204869059</v>
      </c>
      <c r="EJ33" s="148">
        <f t="shared" si="7"/>
        <v>0.79999999999999571</v>
      </c>
      <c r="EK33" s="148">
        <f t="shared" si="7"/>
        <v>6.4228571428571417</v>
      </c>
      <c r="EL33" s="148">
        <f t="shared" si="7"/>
        <v>7.6457142857142966</v>
      </c>
      <c r="EM33" s="148">
        <f t="shared" si="7"/>
        <v>10.057142857142777</v>
      </c>
      <c r="EN33" s="148">
        <f t="shared" si="8"/>
        <v>5.6457142857143161</v>
      </c>
      <c r="EO33" s="148">
        <f t="shared" si="8"/>
        <v>0.79999999999999727</v>
      </c>
      <c r="EP33" s="148">
        <f t="shared" si="8"/>
        <v>0.82285714285714617</v>
      </c>
    </row>
    <row r="34" spans="9:146" x14ac:dyDescent="0.25">
      <c r="CM34" s="169" t="s">
        <v>94</v>
      </c>
      <c r="CN34" s="148">
        <f t="shared" si="5"/>
        <v>3080.0000000000005</v>
      </c>
      <c r="CO34" s="148">
        <f t="shared" si="5"/>
        <v>3520.0000000000005</v>
      </c>
      <c r="CP34" s="148">
        <f t="shared" si="5"/>
        <v>3080.0000000000005</v>
      </c>
      <c r="CQ34" s="148">
        <f t="shared" si="5"/>
        <v>1760</v>
      </c>
      <c r="CR34" s="148">
        <f t="shared" si="5"/>
        <v>880</v>
      </c>
      <c r="CS34" s="148">
        <f t="shared" si="5"/>
        <v>2640.0000000000005</v>
      </c>
      <c r="CT34" s="148">
        <f t="shared" si="5"/>
        <v>0</v>
      </c>
      <c r="CU34" s="148">
        <f t="shared" si="5"/>
        <v>0</v>
      </c>
      <c r="CV34" s="148">
        <f t="shared" si="5"/>
        <v>0</v>
      </c>
      <c r="CW34" s="148">
        <f t="shared" si="5"/>
        <v>0</v>
      </c>
      <c r="CX34" s="148">
        <f t="shared" si="5"/>
        <v>6600</v>
      </c>
      <c r="CY34" s="148">
        <f t="shared" si="5"/>
        <v>0</v>
      </c>
      <c r="CZ34" s="148">
        <f t="shared" si="5"/>
        <v>440</v>
      </c>
      <c r="DA34" s="148">
        <f t="shared" si="5"/>
        <v>3520</v>
      </c>
      <c r="DB34" s="148">
        <f t="shared" si="5"/>
        <v>0</v>
      </c>
      <c r="DC34" s="148">
        <f t="shared" si="5"/>
        <v>440</v>
      </c>
      <c r="DD34" s="148">
        <f t="shared" si="9"/>
        <v>0</v>
      </c>
      <c r="DE34" s="148">
        <f t="shared" si="9"/>
        <v>0</v>
      </c>
      <c r="DF34" s="148">
        <f t="shared" si="9"/>
        <v>880</v>
      </c>
      <c r="DG34" s="148">
        <f t="shared" si="9"/>
        <v>5720.0000000000009</v>
      </c>
      <c r="DH34" s="148">
        <f t="shared" si="9"/>
        <v>3520</v>
      </c>
      <c r="DI34" s="148">
        <f t="shared" si="9"/>
        <v>3080.0000000000005</v>
      </c>
      <c r="DJ34" s="148">
        <f t="shared" si="9"/>
        <v>0</v>
      </c>
      <c r="DK34" s="148">
        <f t="shared" si="9"/>
        <v>440</v>
      </c>
      <c r="DL34" s="148">
        <f t="shared" si="9"/>
        <v>440</v>
      </c>
      <c r="DM34" s="148">
        <f t="shared" si="9"/>
        <v>0</v>
      </c>
      <c r="DN34" s="148">
        <f t="shared" si="9"/>
        <v>0</v>
      </c>
      <c r="DO34" s="148">
        <f t="shared" si="9"/>
        <v>3080.0000000000005</v>
      </c>
      <c r="DP34" s="148">
        <f t="shared" si="9"/>
        <v>8360</v>
      </c>
      <c r="DQ34" s="148">
        <f t="shared" si="9"/>
        <v>0</v>
      </c>
      <c r="DR34" s="148">
        <f t="shared" si="9"/>
        <v>0</v>
      </c>
      <c r="DS34" s="148">
        <f t="shared" si="9"/>
        <v>0</v>
      </c>
      <c r="DT34" s="148">
        <f t="shared" si="6"/>
        <v>440</v>
      </c>
      <c r="DU34" s="148">
        <f t="shared" si="6"/>
        <v>0</v>
      </c>
      <c r="DV34" s="148">
        <f t="shared" si="6"/>
        <v>0</v>
      </c>
      <c r="DW34" s="148">
        <f t="shared" si="6"/>
        <v>880</v>
      </c>
      <c r="DX34" s="148">
        <f t="shared" si="7"/>
        <v>17600.000000000004</v>
      </c>
      <c r="DY34" s="148">
        <f t="shared" si="7"/>
        <v>1320.0000000000002</v>
      </c>
      <c r="DZ34" s="148">
        <f t="shared" si="7"/>
        <v>880</v>
      </c>
      <c r="EA34" s="148">
        <f t="shared" si="7"/>
        <v>3080.0000000000005</v>
      </c>
      <c r="EB34" s="148">
        <f t="shared" si="7"/>
        <v>9240</v>
      </c>
      <c r="EC34" s="148">
        <f t="shared" si="7"/>
        <v>880</v>
      </c>
      <c r="ED34" s="148">
        <f t="shared" si="7"/>
        <v>880</v>
      </c>
      <c r="EE34" s="148">
        <f t="shared" si="7"/>
        <v>0</v>
      </c>
      <c r="EF34" s="148">
        <f t="shared" si="7"/>
        <v>0</v>
      </c>
      <c r="EG34" s="148">
        <f t="shared" si="7"/>
        <v>28160.000000000007</v>
      </c>
      <c r="EH34" s="148">
        <f t="shared" si="7"/>
        <v>0</v>
      </c>
      <c r="EI34" s="148">
        <f t="shared" si="7"/>
        <v>0</v>
      </c>
      <c r="EJ34" s="148">
        <f t="shared" si="7"/>
        <v>0</v>
      </c>
      <c r="EK34" s="148">
        <f t="shared" si="7"/>
        <v>440</v>
      </c>
      <c r="EL34" s="148">
        <f t="shared" si="7"/>
        <v>7040.0000000000009</v>
      </c>
      <c r="EM34" s="148">
        <f t="shared" si="7"/>
        <v>2640.0000000000005</v>
      </c>
      <c r="EN34" s="148">
        <f t="shared" si="8"/>
        <v>0</v>
      </c>
      <c r="EO34" s="148">
        <f t="shared" si="8"/>
        <v>3520.0000000000005</v>
      </c>
      <c r="EP34" s="148">
        <f t="shared" si="8"/>
        <v>6600</v>
      </c>
    </row>
    <row r="35" spans="9:146" x14ac:dyDescent="0.25">
      <c r="CM35" s="169" t="s">
        <v>96</v>
      </c>
      <c r="CN35" s="148">
        <f t="shared" si="5"/>
        <v>15400.000000000002</v>
      </c>
      <c r="CO35" s="148">
        <f t="shared" si="5"/>
        <v>17600</v>
      </c>
      <c r="CP35" s="148">
        <f t="shared" si="5"/>
        <v>15400.000000000002</v>
      </c>
      <c r="CQ35" s="148">
        <f t="shared" si="5"/>
        <v>8800</v>
      </c>
      <c r="CR35" s="148">
        <f t="shared" si="5"/>
        <v>4400</v>
      </c>
      <c r="CS35" s="148">
        <f t="shared" si="5"/>
        <v>13200.000000000002</v>
      </c>
      <c r="CT35" s="148">
        <f t="shared" si="5"/>
        <v>0</v>
      </c>
      <c r="CU35" s="148">
        <f t="shared" si="5"/>
        <v>0</v>
      </c>
      <c r="CV35" s="148">
        <f t="shared" si="5"/>
        <v>0</v>
      </c>
      <c r="CW35" s="148">
        <f t="shared" si="5"/>
        <v>0</v>
      </c>
      <c r="CX35" s="148">
        <f t="shared" si="5"/>
        <v>33000</v>
      </c>
      <c r="CY35" s="148">
        <f t="shared" si="5"/>
        <v>0</v>
      </c>
      <c r="CZ35" s="148">
        <f t="shared" si="5"/>
        <v>2200</v>
      </c>
      <c r="DA35" s="148">
        <f t="shared" si="5"/>
        <v>17600</v>
      </c>
      <c r="DB35" s="148">
        <f t="shared" si="5"/>
        <v>0</v>
      </c>
      <c r="DC35" s="148">
        <f t="shared" si="5"/>
        <v>2200</v>
      </c>
      <c r="DD35" s="148">
        <f t="shared" si="9"/>
        <v>0</v>
      </c>
      <c r="DE35" s="148">
        <f t="shared" si="9"/>
        <v>0</v>
      </c>
      <c r="DF35" s="148">
        <f t="shared" si="9"/>
        <v>4400</v>
      </c>
      <c r="DG35" s="148">
        <f t="shared" si="9"/>
        <v>28600.000000000004</v>
      </c>
      <c r="DH35" s="148">
        <f t="shared" si="9"/>
        <v>17600</v>
      </c>
      <c r="DI35" s="148">
        <f t="shared" si="9"/>
        <v>15400.000000000002</v>
      </c>
      <c r="DJ35" s="148">
        <f t="shared" si="9"/>
        <v>0</v>
      </c>
      <c r="DK35" s="148">
        <f t="shared" si="9"/>
        <v>2200</v>
      </c>
      <c r="DL35" s="148">
        <f t="shared" si="9"/>
        <v>2200</v>
      </c>
      <c r="DM35" s="148">
        <f t="shared" si="9"/>
        <v>0</v>
      </c>
      <c r="DN35" s="148">
        <f t="shared" si="9"/>
        <v>0</v>
      </c>
      <c r="DO35" s="148">
        <f t="shared" si="9"/>
        <v>15400.000000000002</v>
      </c>
      <c r="DP35" s="148">
        <f t="shared" si="9"/>
        <v>41800</v>
      </c>
      <c r="DQ35" s="148">
        <f t="shared" si="9"/>
        <v>0</v>
      </c>
      <c r="DR35" s="148">
        <f t="shared" si="9"/>
        <v>0</v>
      </c>
      <c r="DS35" s="148">
        <f t="shared" si="9"/>
        <v>0</v>
      </c>
      <c r="DT35" s="148">
        <f t="shared" si="6"/>
        <v>2200</v>
      </c>
      <c r="DU35" s="148">
        <f t="shared" si="6"/>
        <v>0</v>
      </c>
      <c r="DV35" s="148">
        <f t="shared" si="6"/>
        <v>0</v>
      </c>
      <c r="DW35" s="148">
        <f t="shared" si="6"/>
        <v>4400</v>
      </c>
      <c r="DX35" s="148">
        <f t="shared" si="7"/>
        <v>88000.000000000015</v>
      </c>
      <c r="DY35" s="148">
        <f t="shared" si="7"/>
        <v>6600.0000000000009</v>
      </c>
      <c r="DZ35" s="148">
        <f t="shared" si="7"/>
        <v>4400</v>
      </c>
      <c r="EA35" s="148">
        <f t="shared" si="7"/>
        <v>15400.000000000002</v>
      </c>
      <c r="EB35" s="148">
        <f t="shared" si="7"/>
        <v>46200</v>
      </c>
      <c r="EC35" s="148">
        <f t="shared" si="7"/>
        <v>4400</v>
      </c>
      <c r="ED35" s="148">
        <f t="shared" si="7"/>
        <v>4400</v>
      </c>
      <c r="EE35" s="148">
        <f t="shared" si="7"/>
        <v>0</v>
      </c>
      <c r="EF35" s="148">
        <f t="shared" si="7"/>
        <v>0</v>
      </c>
      <c r="EG35" s="148">
        <f t="shared" si="7"/>
        <v>140800.00000000003</v>
      </c>
      <c r="EH35" s="148">
        <f t="shared" si="7"/>
        <v>0</v>
      </c>
      <c r="EI35" s="148">
        <f t="shared" si="7"/>
        <v>0</v>
      </c>
      <c r="EJ35" s="148">
        <f t="shared" si="7"/>
        <v>0</v>
      </c>
      <c r="EK35" s="148">
        <f t="shared" si="7"/>
        <v>2200</v>
      </c>
      <c r="EL35" s="148">
        <f t="shared" si="7"/>
        <v>35200</v>
      </c>
      <c r="EM35" s="148">
        <f t="shared" si="7"/>
        <v>13200.000000000002</v>
      </c>
      <c r="EN35" s="148">
        <f t="shared" si="8"/>
        <v>0</v>
      </c>
      <c r="EO35" s="148">
        <f t="shared" si="8"/>
        <v>17600</v>
      </c>
      <c r="EP35" s="148">
        <f t="shared" si="8"/>
        <v>33000</v>
      </c>
    </row>
    <row r="36" spans="9:146" x14ac:dyDescent="0.25">
      <c r="CM36" s="169" t="s">
        <v>98</v>
      </c>
      <c r="CN36" s="148">
        <f t="shared" si="5"/>
        <v>15400.000000000002</v>
      </c>
      <c r="CO36" s="148">
        <f t="shared" si="5"/>
        <v>17600</v>
      </c>
      <c r="CP36" s="148">
        <f t="shared" si="5"/>
        <v>15400.000000000002</v>
      </c>
      <c r="CQ36" s="148">
        <f t="shared" si="5"/>
        <v>8800</v>
      </c>
      <c r="CR36" s="148">
        <f t="shared" si="5"/>
        <v>4400</v>
      </c>
      <c r="CS36" s="148">
        <f t="shared" si="5"/>
        <v>13200.000000000002</v>
      </c>
      <c r="CT36" s="148">
        <f t="shared" si="5"/>
        <v>0</v>
      </c>
      <c r="CU36" s="148">
        <f t="shared" si="5"/>
        <v>0</v>
      </c>
      <c r="CV36" s="148">
        <f t="shared" si="5"/>
        <v>0</v>
      </c>
      <c r="CW36" s="148">
        <f t="shared" si="5"/>
        <v>0</v>
      </c>
      <c r="CX36" s="148">
        <f t="shared" si="5"/>
        <v>33000</v>
      </c>
      <c r="CY36" s="148">
        <f t="shared" si="5"/>
        <v>0</v>
      </c>
      <c r="CZ36" s="148">
        <f t="shared" si="5"/>
        <v>2200</v>
      </c>
      <c r="DA36" s="148">
        <f t="shared" si="5"/>
        <v>17600</v>
      </c>
      <c r="DB36" s="148">
        <f t="shared" si="5"/>
        <v>0</v>
      </c>
      <c r="DC36" s="148">
        <f t="shared" si="5"/>
        <v>2200</v>
      </c>
      <c r="DD36" s="148">
        <f t="shared" si="9"/>
        <v>0</v>
      </c>
      <c r="DE36" s="148">
        <f t="shared" si="9"/>
        <v>0</v>
      </c>
      <c r="DF36" s="148">
        <f t="shared" si="9"/>
        <v>4400</v>
      </c>
      <c r="DG36" s="148">
        <f t="shared" si="9"/>
        <v>28600.000000000004</v>
      </c>
      <c r="DH36" s="148">
        <f t="shared" si="9"/>
        <v>17600</v>
      </c>
      <c r="DI36" s="148">
        <f t="shared" si="9"/>
        <v>15400.000000000002</v>
      </c>
      <c r="DJ36" s="148">
        <f t="shared" si="9"/>
        <v>0</v>
      </c>
      <c r="DK36" s="148">
        <f t="shared" si="9"/>
        <v>2200</v>
      </c>
      <c r="DL36" s="148">
        <f t="shared" si="9"/>
        <v>2200</v>
      </c>
      <c r="DM36" s="148">
        <f t="shared" si="9"/>
        <v>0</v>
      </c>
      <c r="DN36" s="148">
        <f t="shared" si="9"/>
        <v>0</v>
      </c>
      <c r="DO36" s="148">
        <f t="shared" si="9"/>
        <v>15400.000000000002</v>
      </c>
      <c r="DP36" s="148">
        <f t="shared" si="9"/>
        <v>41800</v>
      </c>
      <c r="DQ36" s="148">
        <f t="shared" si="9"/>
        <v>0</v>
      </c>
      <c r="DR36" s="148">
        <f t="shared" si="9"/>
        <v>0</v>
      </c>
      <c r="DS36" s="148">
        <f t="shared" si="9"/>
        <v>0</v>
      </c>
      <c r="DT36" s="148">
        <f t="shared" si="6"/>
        <v>2200</v>
      </c>
      <c r="DU36" s="148">
        <f t="shared" si="6"/>
        <v>0</v>
      </c>
      <c r="DV36" s="148">
        <f t="shared" si="6"/>
        <v>0</v>
      </c>
      <c r="DW36" s="148">
        <f t="shared" si="6"/>
        <v>4400</v>
      </c>
      <c r="DX36" s="148">
        <f t="shared" si="7"/>
        <v>88000.000000000015</v>
      </c>
      <c r="DY36" s="148">
        <f t="shared" si="7"/>
        <v>6600.0000000000009</v>
      </c>
      <c r="DZ36" s="148">
        <f t="shared" si="7"/>
        <v>4400</v>
      </c>
      <c r="EA36" s="148">
        <f t="shared" si="7"/>
        <v>15400.000000000002</v>
      </c>
      <c r="EB36" s="148">
        <f t="shared" si="7"/>
        <v>46200</v>
      </c>
      <c r="EC36" s="148">
        <f t="shared" si="7"/>
        <v>4400</v>
      </c>
      <c r="ED36" s="148">
        <f t="shared" si="7"/>
        <v>4400</v>
      </c>
      <c r="EE36" s="148">
        <f t="shared" si="7"/>
        <v>0</v>
      </c>
      <c r="EF36" s="148">
        <f t="shared" si="7"/>
        <v>0</v>
      </c>
      <c r="EG36" s="148">
        <f t="shared" si="7"/>
        <v>140800.00000000003</v>
      </c>
      <c r="EH36" s="148">
        <f t="shared" si="7"/>
        <v>0</v>
      </c>
      <c r="EI36" s="148">
        <f t="shared" si="7"/>
        <v>0</v>
      </c>
      <c r="EJ36" s="148">
        <f t="shared" si="7"/>
        <v>0</v>
      </c>
      <c r="EK36" s="148">
        <f t="shared" si="7"/>
        <v>2200</v>
      </c>
      <c r="EL36" s="148">
        <f t="shared" si="7"/>
        <v>35200</v>
      </c>
      <c r="EM36" s="148">
        <f t="shared" si="7"/>
        <v>13200.000000000002</v>
      </c>
      <c r="EN36" s="148">
        <f t="shared" si="8"/>
        <v>0</v>
      </c>
      <c r="EO36" s="148">
        <f t="shared" si="8"/>
        <v>17600</v>
      </c>
      <c r="EP36" s="148">
        <f t="shared" si="8"/>
        <v>33000</v>
      </c>
    </row>
    <row r="37" spans="9:146" x14ac:dyDescent="0.25">
      <c r="CM37" s="169" t="s">
        <v>100</v>
      </c>
      <c r="CN37" s="148">
        <f t="shared" si="5"/>
        <v>0</v>
      </c>
      <c r="CO37" s="148">
        <f t="shared" si="5"/>
        <v>0</v>
      </c>
      <c r="CP37" s="148">
        <f t="shared" si="5"/>
        <v>0</v>
      </c>
      <c r="CQ37" s="148">
        <f t="shared" si="5"/>
        <v>0</v>
      </c>
      <c r="CR37" s="148">
        <f t="shared" si="5"/>
        <v>0</v>
      </c>
      <c r="CS37" s="148">
        <f t="shared" si="5"/>
        <v>0</v>
      </c>
      <c r="CT37" s="148">
        <f t="shared" si="5"/>
        <v>0</v>
      </c>
      <c r="CU37" s="148">
        <f t="shared" si="5"/>
        <v>0</v>
      </c>
      <c r="CV37" s="148">
        <f t="shared" si="5"/>
        <v>0</v>
      </c>
      <c r="CW37" s="148">
        <f t="shared" si="5"/>
        <v>0</v>
      </c>
      <c r="CX37" s="148">
        <f t="shared" si="5"/>
        <v>0</v>
      </c>
      <c r="CY37" s="148">
        <f t="shared" si="5"/>
        <v>0</v>
      </c>
      <c r="CZ37" s="148">
        <f t="shared" si="5"/>
        <v>0</v>
      </c>
      <c r="DA37" s="148">
        <f t="shared" si="5"/>
        <v>0</v>
      </c>
      <c r="DB37" s="148">
        <f t="shared" si="5"/>
        <v>0</v>
      </c>
      <c r="DC37" s="148">
        <f t="shared" si="5"/>
        <v>0</v>
      </c>
      <c r="DD37" s="148">
        <f t="shared" si="9"/>
        <v>0</v>
      </c>
      <c r="DE37" s="148">
        <f t="shared" si="9"/>
        <v>0</v>
      </c>
      <c r="DF37" s="148">
        <f t="shared" si="9"/>
        <v>0</v>
      </c>
      <c r="DG37" s="148">
        <f t="shared" si="9"/>
        <v>0</v>
      </c>
      <c r="DH37" s="148">
        <f t="shared" si="9"/>
        <v>0</v>
      </c>
      <c r="DI37" s="148">
        <f t="shared" si="9"/>
        <v>0</v>
      </c>
      <c r="DJ37" s="148">
        <f t="shared" si="9"/>
        <v>0</v>
      </c>
      <c r="DK37" s="148">
        <f t="shared" si="9"/>
        <v>0</v>
      </c>
      <c r="DL37" s="148">
        <f t="shared" si="9"/>
        <v>0</v>
      </c>
      <c r="DM37" s="148">
        <f t="shared" si="9"/>
        <v>0</v>
      </c>
      <c r="DN37" s="148">
        <f t="shared" si="9"/>
        <v>0</v>
      </c>
      <c r="DO37" s="148">
        <f t="shared" si="9"/>
        <v>0</v>
      </c>
      <c r="DP37" s="148">
        <f t="shared" si="9"/>
        <v>0</v>
      </c>
      <c r="DQ37" s="148">
        <f t="shared" si="9"/>
        <v>0</v>
      </c>
      <c r="DR37" s="148">
        <f t="shared" si="9"/>
        <v>0</v>
      </c>
      <c r="DS37" s="148">
        <f t="shared" si="9"/>
        <v>0</v>
      </c>
      <c r="DT37" s="148">
        <f t="shared" si="6"/>
        <v>0</v>
      </c>
      <c r="DU37" s="148">
        <f t="shared" si="6"/>
        <v>0</v>
      </c>
      <c r="DV37" s="148">
        <f t="shared" si="6"/>
        <v>0</v>
      </c>
      <c r="DW37" s="148">
        <f t="shared" si="6"/>
        <v>0</v>
      </c>
      <c r="DX37" s="148">
        <f t="shared" si="7"/>
        <v>0</v>
      </c>
      <c r="DY37" s="148">
        <f t="shared" si="7"/>
        <v>0</v>
      </c>
      <c r="DZ37" s="148">
        <f t="shared" si="7"/>
        <v>0</v>
      </c>
      <c r="EA37" s="148">
        <f t="shared" si="7"/>
        <v>0</v>
      </c>
      <c r="EB37" s="148">
        <f t="shared" si="7"/>
        <v>0</v>
      </c>
      <c r="EC37" s="148">
        <f t="shared" si="7"/>
        <v>0</v>
      </c>
      <c r="ED37" s="148">
        <f t="shared" si="7"/>
        <v>0</v>
      </c>
      <c r="EE37" s="148">
        <f t="shared" si="7"/>
        <v>0</v>
      </c>
      <c r="EF37" s="148">
        <f t="shared" si="7"/>
        <v>0</v>
      </c>
      <c r="EG37" s="148">
        <f t="shared" si="7"/>
        <v>0</v>
      </c>
      <c r="EH37" s="148">
        <f t="shared" si="7"/>
        <v>0</v>
      </c>
      <c r="EI37" s="148">
        <f t="shared" si="7"/>
        <v>0</v>
      </c>
      <c r="EJ37" s="148">
        <f t="shared" si="7"/>
        <v>0</v>
      </c>
      <c r="EK37" s="148">
        <f t="shared" si="7"/>
        <v>0</v>
      </c>
      <c r="EL37" s="148">
        <f t="shared" si="7"/>
        <v>0</v>
      </c>
      <c r="EM37" s="148">
        <f t="shared" si="7"/>
        <v>0</v>
      </c>
      <c r="EN37" s="148">
        <f t="shared" si="8"/>
        <v>0</v>
      </c>
      <c r="EO37" s="148">
        <f t="shared" si="8"/>
        <v>0</v>
      </c>
      <c r="EP37" s="148">
        <f t="shared" si="8"/>
        <v>0</v>
      </c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247</v>
      </c>
    </row>
    <row r="2" spans="2:9" ht="16.5" thickBot="1" x14ac:dyDescent="0.3">
      <c r="B2" s="99" t="s">
        <v>115</v>
      </c>
      <c r="C2" s="29" t="s">
        <v>136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7873.5238095238255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236.20571428571475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7873.5238095238255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236.20571428571475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0.83333333333333581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0.83333333333333581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0.20833333333333395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123.42857142857181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123.42857142857181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2.4685714285714364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246</v>
      </c>
    </row>
    <row r="2" spans="2:9" ht="16.5" thickBot="1" x14ac:dyDescent="0.3">
      <c r="B2" s="99" t="s">
        <v>115</v>
      </c>
      <c r="C2" s="29" t="s">
        <v>137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46809.142857142841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1404.2742857142853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46809.142857142841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1404.2742857142853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15.071428571428566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15.071428571428566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3.7678571428571415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39.999999999999979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39.999999999999979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0.7999999999999996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17600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3520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17600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17600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245</v>
      </c>
    </row>
    <row r="2" spans="2:9" ht="16.5" thickBot="1" x14ac:dyDescent="0.3">
      <c r="B2" s="99" t="s">
        <v>115</v>
      </c>
      <c r="C2" s="29" t="s">
        <v>138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16765.714285714264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502.97142857142791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16765.714285714264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502.97142857142791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0.85714285714285265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0.85714285714285265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0.21428571428571316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61.142857142856812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61.142857142856812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1.2228571428571362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244</v>
      </c>
    </row>
    <row r="2" spans="2:9" ht="16.5" thickBot="1" x14ac:dyDescent="0.3">
      <c r="B2" s="99" t="s">
        <v>115</v>
      </c>
      <c r="C2" s="29" t="s">
        <v>139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7587.4285714286243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227.62285714285872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7587.4285714286243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227.62285714285872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369.14285714286035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369.14285714286035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7.3828571428572074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243</v>
      </c>
    </row>
    <row r="2" spans="2:9" ht="16.5" thickBot="1" x14ac:dyDescent="0.3">
      <c r="B2" s="99" t="s">
        <v>115</v>
      </c>
      <c r="C2" s="29" t="s">
        <v>140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26222.952380952331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786.68857142856984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26222.952380952331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786.68857142856984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62.047619047618895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62.047619047618895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15.511904761904724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123.4285714285711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123.4285714285711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2.4685714285714222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242</v>
      </c>
    </row>
    <row r="2" spans="2:9" ht="16.5" thickBot="1" x14ac:dyDescent="0.3">
      <c r="B2" s="99" t="s">
        <v>115</v>
      </c>
      <c r="C2" s="29" t="s">
        <v>141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6328.6666666666933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189.86000000000078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6328.6666666666933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189.86000000000078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2.5000000000000249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2.5000000000000249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0.62500000000000622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241</v>
      </c>
    </row>
    <row r="2" spans="2:9" ht="16.5" thickBot="1" x14ac:dyDescent="0.3">
      <c r="B2" s="99" t="s">
        <v>115</v>
      </c>
      <c r="C2" s="29" t="s">
        <v>142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19819.61904761901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594.58857142857028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19819.61904761901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594.58857142857028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1.6666666666666543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1.6666666666666543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0.41666666666666358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265.14285714285518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265.14285714285518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5.3028571428571034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240</v>
      </c>
    </row>
    <row r="2" spans="2:9" ht="16.5" thickBot="1" x14ac:dyDescent="0.3">
      <c r="B2" s="99" t="s">
        <v>115</v>
      </c>
      <c r="C2" s="29" t="s">
        <v>143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43198.666666666672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1295.96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43198.666666666672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1295.96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58.642857142857153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58.642857142857153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14.660714285714288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369.14285714285717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369.14285714285717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7.3828571428571435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239</v>
      </c>
    </row>
    <row r="2" spans="2:9" ht="16.5" thickBot="1" x14ac:dyDescent="0.3">
      <c r="B2" s="99" t="s">
        <v>115</v>
      </c>
      <c r="C2" s="29" t="s">
        <v>143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43876.000000000007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1316.2800000000002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43876.000000000007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1316.2800000000002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40.14285714285716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40.14285714285716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10.03571428571429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100.00000000000003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100.00000000000003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2.0000000000000004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13200.000000000002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2640.0000000000005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13200.000000000002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13200.000000000002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238</v>
      </c>
    </row>
    <row r="2" spans="2:9" ht="16.5" thickBot="1" x14ac:dyDescent="0.3">
      <c r="B2" s="99" t="s">
        <v>115</v>
      </c>
      <c r="C2" s="29" t="s">
        <v>144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71327.047619047589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2139.8114285714278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71327.047619047589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2139.8114285714278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52.404761904761862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52.404761904761862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13.101190476190466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101.71428571428562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101.71428571428562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2.0342857142857125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17600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3520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17600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17600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59"/>
  <sheetViews>
    <sheetView tabSelected="1" topLeftCell="A34" workbookViewId="0">
      <selection activeCell="A57" sqref="A57:K59"/>
    </sheetView>
  </sheetViews>
  <sheetFormatPr defaultRowHeight="12" x14ac:dyDescent="0.2"/>
  <cols>
    <col min="1" max="1" width="10.28515625" style="166" bestFit="1" customWidth="1"/>
    <col min="2" max="60" width="11" style="166" customWidth="1"/>
    <col min="61" max="16384" width="9.140625" style="166"/>
  </cols>
  <sheetData>
    <row r="1" spans="1:60" x14ac:dyDescent="0.2">
      <c r="A1" s="168" t="s">
        <v>67</v>
      </c>
      <c r="B1" s="168" t="s">
        <v>77</v>
      </c>
      <c r="C1" s="168" t="s">
        <v>80</v>
      </c>
      <c r="D1" s="168" t="s">
        <v>83</v>
      </c>
      <c r="E1" s="168" t="s">
        <v>85</v>
      </c>
      <c r="F1" s="168" t="s">
        <v>87</v>
      </c>
      <c r="G1" s="168" t="s">
        <v>90</v>
      </c>
      <c r="H1" s="168" t="s">
        <v>94</v>
      </c>
      <c r="I1" s="168" t="s">
        <v>96</v>
      </c>
      <c r="J1" s="168" t="s">
        <v>98</v>
      </c>
      <c r="K1" s="168" t="s">
        <v>100</v>
      </c>
    </row>
    <row r="2" spans="1:60" x14ac:dyDescent="0.2">
      <c r="A2" s="167" t="s">
        <v>124</v>
      </c>
      <c r="B2" s="167">
        <f ca="1">OFFSET('TRABALHOS INICIAIS'!$CN$28,COLUMN(A2)-1,ROW(B1)-1)</f>
        <v>1714.4526629879417</v>
      </c>
      <c r="C2" s="167">
        <f ca="1">OFFSET('TRABALHOS INICIAIS'!$CN$28,COLUMN(B2)-1,ROW(C1)-1)</f>
        <v>57248.565161114508</v>
      </c>
      <c r="D2" s="167">
        <f ca="1">OFFSET('TRABALHOS INICIAIS'!$CN$28,COLUMN(C2)-1,ROW(D1)-1)</f>
        <v>1714.4526629879417</v>
      </c>
      <c r="E2" s="167">
        <f ca="1">OFFSET('TRABALHOS INICIAIS'!$CN$28,COLUMN(D2)-1,ROW(E1)-1)</f>
        <v>12.744056134614073</v>
      </c>
      <c r="F2" s="167">
        <f ca="1">OFFSET('TRABALHOS INICIAIS'!$CN$28,COLUMN(E2)-1,ROW(F1)-1)</f>
        <v>3.1860140336535183</v>
      </c>
      <c r="G2" s="167">
        <f ca="1">OFFSET('TRABALHOS INICIAIS'!$CN$28,COLUMN(F2)-1,ROW(G1)-1)</f>
        <v>2.0028612303290414</v>
      </c>
      <c r="H2" s="167">
        <f ca="1">OFFSET('TRABALHOS INICIAIS'!$CN$28,COLUMN(G2)-1,ROW(H1)-1)</f>
        <v>3080.0000000000005</v>
      </c>
      <c r="I2" s="167">
        <f ca="1">OFFSET('TRABALHOS INICIAIS'!$CN$28,COLUMN(H2)-1,ROW(I1)-1)</f>
        <v>15400.000000000002</v>
      </c>
      <c r="J2" s="167">
        <f ca="1">OFFSET('TRABALHOS INICIAIS'!$CN$28,COLUMN(I2)-1,ROW(J1)-1)</f>
        <v>15400.000000000002</v>
      </c>
      <c r="K2" s="167">
        <f ca="1">OFFSET('TRABALHOS INICIAIS'!$CN$28,COLUMN(J2)-1,ROW(K1)-1)</f>
        <v>0</v>
      </c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7"/>
      <c r="AO2" s="167"/>
      <c r="AP2" s="167"/>
      <c r="AQ2" s="167"/>
      <c r="AR2" s="167"/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167"/>
      <c r="BG2" s="167"/>
      <c r="BH2" s="167"/>
    </row>
    <row r="3" spans="1:60" x14ac:dyDescent="0.2">
      <c r="A3" s="167" t="s">
        <v>125</v>
      </c>
      <c r="B3" s="167">
        <f ca="1">OFFSET('TRABALHOS INICIAIS'!$CN$28,COLUMN(A3)-1,ROW(B2)-1)</f>
        <v>3307.9371428571421</v>
      </c>
      <c r="C3" s="167">
        <f ca="1">OFFSET('TRABALHOS INICIAIS'!$CN$28,COLUMN(B3)-1,ROW(C2)-1)</f>
        <v>110771.99999999999</v>
      </c>
      <c r="D3" s="167">
        <f ca="1">OFFSET('TRABALHOS INICIAIS'!$CN$28,COLUMN(C3)-1,ROW(D2)-1)</f>
        <v>3307.9371428571421</v>
      </c>
      <c r="E3" s="167">
        <f ca="1">OFFSET('TRABALHOS INICIAIS'!$CN$28,COLUMN(D3)-1,ROW(E2)-1)</f>
        <v>27.142857142857142</v>
      </c>
      <c r="F3" s="167">
        <f ca="1">OFFSET('TRABALHOS INICIAIS'!$CN$28,COLUMN(E3)-1,ROW(F2)-1)</f>
        <v>6.7857142857142856</v>
      </c>
      <c r="G3" s="167">
        <f ca="1">OFFSET('TRABALHOS INICIAIS'!$CN$28,COLUMN(F3)-1,ROW(G2)-1)</f>
        <v>10.148571428571429</v>
      </c>
      <c r="H3" s="167">
        <f ca="1">OFFSET('TRABALHOS INICIAIS'!$CN$28,COLUMN(G3)-1,ROW(H2)-1)</f>
        <v>3520.0000000000005</v>
      </c>
      <c r="I3" s="167">
        <f ca="1">OFFSET('TRABALHOS INICIAIS'!$CN$28,COLUMN(H3)-1,ROW(I2)-1)</f>
        <v>17600</v>
      </c>
      <c r="J3" s="167">
        <f ca="1">OFFSET('TRABALHOS INICIAIS'!$CN$28,COLUMN(I3)-1,ROW(J2)-1)</f>
        <v>17600</v>
      </c>
      <c r="K3" s="167">
        <f ca="1">OFFSET('TRABALHOS INICIAIS'!$CN$28,COLUMN(J3)-1,ROW(K2)-1)</f>
        <v>0</v>
      </c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7"/>
      <c r="AY3" s="167"/>
      <c r="AZ3" s="167"/>
      <c r="BA3" s="167"/>
      <c r="BB3" s="167"/>
      <c r="BC3" s="167"/>
      <c r="BD3" s="167"/>
      <c r="BE3" s="167"/>
      <c r="BF3" s="167"/>
      <c r="BG3" s="167"/>
      <c r="BH3" s="167"/>
    </row>
    <row r="4" spans="1:60" x14ac:dyDescent="0.2">
      <c r="A4" s="167" t="s">
        <v>126</v>
      </c>
      <c r="B4" s="167">
        <f ca="1">OFFSET('TRABALHOS INICIAIS'!$CN$28,COLUMN(A4)-1,ROW(B3)-1)</f>
        <v>2542.8599999999992</v>
      </c>
      <c r="C4" s="167">
        <f ca="1">OFFSET('TRABALHOS INICIAIS'!$CN$28,COLUMN(B4)-1,ROW(C3)-1)</f>
        <v>84946.571428571406</v>
      </c>
      <c r="D4" s="167">
        <f ca="1">OFFSET('TRABALHOS INICIAIS'!$CN$28,COLUMN(C4)-1,ROW(D3)-1)</f>
        <v>2542.8599999999992</v>
      </c>
      <c r="E4" s="167">
        <f ca="1">OFFSET('TRABALHOS INICIAIS'!$CN$28,COLUMN(D4)-1,ROW(E3)-1)</f>
        <v>11.071428571428571</v>
      </c>
      <c r="F4" s="167">
        <f ca="1">OFFSET('TRABALHOS INICIAIS'!$CN$28,COLUMN(E4)-1,ROW(F3)-1)</f>
        <v>2.7678571428571428</v>
      </c>
      <c r="G4" s="167">
        <f ca="1">OFFSET('TRABALHOS INICIAIS'!$CN$28,COLUMN(F4)-1,ROW(G3)-1)</f>
        <v>3.6914285714285717</v>
      </c>
      <c r="H4" s="167">
        <f ca="1">OFFSET('TRABALHOS INICIAIS'!$CN$28,COLUMN(G4)-1,ROW(H3)-1)</f>
        <v>3080.0000000000005</v>
      </c>
      <c r="I4" s="167">
        <f ca="1">OFFSET('TRABALHOS INICIAIS'!$CN$28,COLUMN(H4)-1,ROW(I3)-1)</f>
        <v>15400.000000000002</v>
      </c>
      <c r="J4" s="167">
        <f ca="1">OFFSET('TRABALHOS INICIAIS'!$CN$28,COLUMN(I4)-1,ROW(J3)-1)</f>
        <v>15400.000000000002</v>
      </c>
      <c r="K4" s="167">
        <f ca="1">OFFSET('TRABALHOS INICIAIS'!$CN$28,COLUMN(J4)-1,ROW(K3)-1)</f>
        <v>0</v>
      </c>
      <c r="L4" s="167"/>
      <c r="M4" s="167"/>
      <c r="N4" s="167"/>
      <c r="O4" s="167"/>
      <c r="P4" s="167"/>
      <c r="Q4" s="167"/>
      <c r="R4" s="167"/>
      <c r="S4" s="167"/>
      <c r="T4" s="167"/>
      <c r="U4" s="167"/>
      <c r="V4" s="167"/>
      <c r="W4" s="167"/>
      <c r="X4" s="167"/>
      <c r="Y4" s="167"/>
      <c r="Z4" s="167"/>
      <c r="AA4" s="167"/>
      <c r="AB4" s="167"/>
      <c r="AC4" s="167"/>
      <c r="AD4" s="167"/>
      <c r="AE4" s="167"/>
      <c r="AF4" s="167"/>
      <c r="AG4" s="167"/>
      <c r="AH4" s="167"/>
      <c r="AI4" s="167"/>
      <c r="AJ4" s="167"/>
      <c r="AK4" s="167"/>
      <c r="AL4" s="167"/>
      <c r="AM4" s="167"/>
      <c r="AN4" s="167"/>
      <c r="AO4" s="167"/>
      <c r="AP4" s="167"/>
      <c r="AQ4" s="167"/>
      <c r="AR4" s="167"/>
      <c r="AS4" s="167"/>
      <c r="AT4" s="167"/>
      <c r="AU4" s="167"/>
      <c r="AV4" s="167"/>
      <c r="AW4" s="167"/>
      <c r="AX4" s="167"/>
      <c r="AY4" s="167"/>
      <c r="AZ4" s="167"/>
      <c r="BA4" s="167"/>
      <c r="BB4" s="167"/>
      <c r="BC4" s="167"/>
      <c r="BD4" s="167"/>
      <c r="BE4" s="167"/>
      <c r="BF4" s="167"/>
      <c r="BG4" s="167"/>
      <c r="BH4" s="167"/>
    </row>
    <row r="5" spans="1:60" x14ac:dyDescent="0.2">
      <c r="A5" s="167" t="s">
        <v>127</v>
      </c>
      <c r="B5" s="167">
        <f ca="1">OFFSET('TRABALHOS INICIAIS'!$CN$28,COLUMN(A5)-1,ROW(B4)-1)</f>
        <v>632.66857142857134</v>
      </c>
      <c r="C5" s="167">
        <f ca="1">OFFSET('TRABALHOS INICIAIS'!$CN$28,COLUMN(B5)-1,ROW(C4)-1)</f>
        <v>21150.666666666664</v>
      </c>
      <c r="D5" s="167">
        <f ca="1">OFFSET('TRABALHOS INICIAIS'!$CN$28,COLUMN(C5)-1,ROW(D4)-1)</f>
        <v>632.66857142857134</v>
      </c>
      <c r="E5" s="167">
        <f ca="1">OFFSET('TRABALHOS INICIAIS'!$CN$28,COLUMN(D5)-1,ROW(E4)-1)</f>
        <v>1.6904761904761905</v>
      </c>
      <c r="F5" s="167">
        <f ca="1">OFFSET('TRABALHOS INICIAIS'!$CN$28,COLUMN(E5)-1,ROW(F4)-1)</f>
        <v>0.42261904761904762</v>
      </c>
      <c r="G5" s="167">
        <f ca="1">OFFSET('TRABALHOS INICIAIS'!$CN$28,COLUMN(F5)-1,ROW(G4)-1)</f>
        <v>1.2342857142857144</v>
      </c>
      <c r="H5" s="167">
        <f ca="1">OFFSET('TRABALHOS INICIAIS'!$CN$28,COLUMN(G5)-1,ROW(H4)-1)</f>
        <v>1760</v>
      </c>
      <c r="I5" s="167">
        <f ca="1">OFFSET('TRABALHOS INICIAIS'!$CN$28,COLUMN(H5)-1,ROW(I4)-1)</f>
        <v>8800</v>
      </c>
      <c r="J5" s="167">
        <f ca="1">OFFSET('TRABALHOS INICIAIS'!$CN$28,COLUMN(I5)-1,ROW(J4)-1)</f>
        <v>8800</v>
      </c>
      <c r="K5" s="167">
        <f ca="1">OFFSET('TRABALHOS INICIAIS'!$CN$28,COLUMN(J5)-1,ROW(K4)-1)</f>
        <v>0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</row>
    <row r="6" spans="1:60" x14ac:dyDescent="0.2">
      <c r="A6" s="167" t="s">
        <v>128</v>
      </c>
      <c r="B6" s="167">
        <f ca="1">OFFSET('TRABALHOS INICIAIS'!$CN$28,COLUMN(A6)-1,ROW(B5)-1)</f>
        <v>1276.8142857142852</v>
      </c>
      <c r="C6" s="167">
        <f ca="1">OFFSET('TRABALHOS INICIAIS'!$CN$28,COLUMN(B6)-1,ROW(C5)-1)</f>
        <v>42661.047619047604</v>
      </c>
      <c r="D6" s="167">
        <f ca="1">OFFSET('TRABALHOS INICIAIS'!$CN$28,COLUMN(C6)-1,ROW(D5)-1)</f>
        <v>1276.8142857142852</v>
      </c>
      <c r="E6" s="167">
        <f ca="1">OFFSET('TRABALHOS INICIAIS'!$CN$28,COLUMN(D6)-1,ROW(E5)-1)</f>
        <v>13.642857142857142</v>
      </c>
      <c r="F6" s="167">
        <f ca="1">OFFSET('TRABALHOS INICIAIS'!$CN$28,COLUMN(E6)-1,ROW(F5)-1)</f>
        <v>3.4107142857142856</v>
      </c>
      <c r="G6" s="167">
        <f ca="1">OFFSET('TRABALHOS INICIAIS'!$CN$28,COLUMN(F6)-1,ROW(G5)-1)</f>
        <v>2.0114285714285711</v>
      </c>
      <c r="H6" s="167">
        <f ca="1">OFFSET('TRABALHOS INICIAIS'!$CN$28,COLUMN(G6)-1,ROW(H5)-1)</f>
        <v>880</v>
      </c>
      <c r="I6" s="167">
        <f ca="1">OFFSET('TRABALHOS INICIAIS'!$CN$28,COLUMN(H6)-1,ROW(I5)-1)</f>
        <v>4400</v>
      </c>
      <c r="J6" s="167">
        <f ca="1">OFFSET('TRABALHOS INICIAIS'!$CN$28,COLUMN(I6)-1,ROW(J5)-1)</f>
        <v>4400</v>
      </c>
      <c r="K6" s="167">
        <f ca="1">OFFSET('TRABALHOS INICIAIS'!$CN$28,COLUMN(J6)-1,ROW(K5)-1)</f>
        <v>0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67"/>
      <c r="BA6" s="167"/>
      <c r="BB6" s="167"/>
      <c r="BC6" s="167"/>
      <c r="BD6" s="167"/>
      <c r="BE6" s="167"/>
      <c r="BF6" s="167"/>
      <c r="BG6" s="167"/>
      <c r="BH6" s="167"/>
    </row>
    <row r="7" spans="1:60" x14ac:dyDescent="0.2">
      <c r="A7" s="167" t="s">
        <v>129</v>
      </c>
      <c r="B7" s="167">
        <f ca="1">OFFSET('TRABALHOS INICIAIS'!$CN$28,COLUMN(A7)-1,ROW(B6)-1)</f>
        <v>1556.3314285714289</v>
      </c>
      <c r="C7" s="167">
        <f ca="1">OFFSET('TRABALHOS INICIAIS'!$CN$28,COLUMN(B7)-1,ROW(C6)-1)</f>
        <v>52513.714285714297</v>
      </c>
      <c r="D7" s="167">
        <f ca="1">OFFSET('TRABALHOS INICIAIS'!$CN$28,COLUMN(C7)-1,ROW(D6)-1)</f>
        <v>1556.3314285714289</v>
      </c>
      <c r="E7" s="167">
        <f ca="1">OFFSET('TRABALHOS INICIAIS'!$CN$28,COLUMN(D7)-1,ROW(E6)-1)</f>
        <v>3.4285714285714297</v>
      </c>
      <c r="F7" s="167">
        <f ca="1">OFFSET('TRABALHOS INICIAIS'!$CN$28,COLUMN(E7)-1,ROW(F6)-1)</f>
        <v>0.85714285714285743</v>
      </c>
      <c r="G7" s="167">
        <f ca="1">OFFSET('TRABALHOS INICIAIS'!$CN$28,COLUMN(F7)-1,ROW(G6)-1)</f>
        <v>12.720000000000004</v>
      </c>
      <c r="H7" s="167">
        <f ca="1">OFFSET('TRABALHOS INICIAIS'!$CN$28,COLUMN(G7)-1,ROW(H6)-1)</f>
        <v>2640.0000000000005</v>
      </c>
      <c r="I7" s="167">
        <f ca="1">OFFSET('TRABALHOS INICIAIS'!$CN$28,COLUMN(H7)-1,ROW(I6)-1)</f>
        <v>13200.000000000002</v>
      </c>
      <c r="J7" s="167">
        <f ca="1">OFFSET('TRABALHOS INICIAIS'!$CN$28,COLUMN(I7)-1,ROW(J6)-1)</f>
        <v>13200.000000000002</v>
      </c>
      <c r="K7" s="167">
        <f ca="1">OFFSET('TRABALHOS INICIAIS'!$CN$28,COLUMN(J7)-1,ROW(K6)-1)</f>
        <v>0</v>
      </c>
      <c r="L7" s="167"/>
      <c r="M7" s="167"/>
      <c r="N7" s="167"/>
      <c r="O7" s="167"/>
      <c r="P7" s="167"/>
      <c r="Q7" s="167"/>
      <c r="R7" s="167"/>
      <c r="S7" s="167"/>
      <c r="T7" s="167"/>
      <c r="U7" s="167"/>
      <c r="V7" s="167"/>
      <c r="W7" s="167"/>
      <c r="X7" s="167"/>
      <c r="Y7" s="167"/>
      <c r="Z7" s="167"/>
      <c r="AA7" s="167"/>
      <c r="AB7" s="16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67"/>
      <c r="BA7" s="167"/>
      <c r="BB7" s="167"/>
      <c r="BC7" s="167"/>
      <c r="BD7" s="167"/>
      <c r="BE7" s="167"/>
      <c r="BF7" s="167"/>
      <c r="BG7" s="167"/>
      <c r="BH7" s="167"/>
    </row>
    <row r="8" spans="1:60" x14ac:dyDescent="0.2">
      <c r="A8" s="167" t="s">
        <v>130</v>
      </c>
      <c r="B8" s="167">
        <f ca="1">OFFSET('TRABALHOS INICIAIS'!$CN$28,COLUMN(A8)-1,ROW(B7)-1)</f>
        <v>377.15657142857128</v>
      </c>
      <c r="C8" s="167">
        <f ca="1">OFFSET('TRABALHOS INICIAIS'!$CN$28,COLUMN(B8)-1,ROW(C7)-1)</f>
        <v>12654.171428571424</v>
      </c>
      <c r="D8" s="167">
        <f ca="1">OFFSET('TRABALHOS INICIAIS'!$CN$28,COLUMN(C8)-1,ROW(D7)-1)</f>
        <v>377.15657142857128</v>
      </c>
      <c r="E8" s="167">
        <f ca="1">OFFSET('TRABALHOS INICIAIS'!$CN$28,COLUMN(D8)-1,ROW(E7)-1)</f>
        <v>8.4523809523809419</v>
      </c>
      <c r="F8" s="167">
        <f ca="1">OFFSET('TRABALHOS INICIAIS'!$CN$28,COLUMN(E8)-1,ROW(F7)-1)</f>
        <v>2.1130952380952355</v>
      </c>
      <c r="G8" s="167">
        <f ca="1">OFFSET('TRABALHOS INICIAIS'!$CN$28,COLUMN(F8)-1,ROW(G7)-1)</f>
        <v>1.6457142857142839</v>
      </c>
      <c r="H8" s="167">
        <f ca="1">OFFSET('TRABALHOS INICIAIS'!$CN$28,COLUMN(G8)-1,ROW(H7)-1)</f>
        <v>0</v>
      </c>
      <c r="I8" s="167">
        <f ca="1">OFFSET('TRABALHOS INICIAIS'!$CN$28,COLUMN(H8)-1,ROW(I7)-1)</f>
        <v>0</v>
      </c>
      <c r="J8" s="167">
        <f ca="1">OFFSET('TRABALHOS INICIAIS'!$CN$28,COLUMN(I8)-1,ROW(J7)-1)</f>
        <v>0</v>
      </c>
      <c r="K8" s="167">
        <f ca="1">OFFSET('TRABALHOS INICIAIS'!$CN$28,COLUMN(J8)-1,ROW(K7)-1)</f>
        <v>0</v>
      </c>
      <c r="L8" s="167"/>
      <c r="M8" s="167"/>
      <c r="N8" s="167"/>
      <c r="O8" s="167"/>
      <c r="P8" s="167"/>
      <c r="Q8" s="167"/>
      <c r="R8" s="167"/>
      <c r="S8" s="167"/>
      <c r="T8" s="167"/>
      <c r="U8" s="167"/>
      <c r="V8" s="167"/>
      <c r="W8" s="167"/>
      <c r="X8" s="167"/>
      <c r="Y8" s="16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67"/>
      <c r="BA8" s="167"/>
      <c r="BB8" s="167"/>
      <c r="BC8" s="167"/>
      <c r="BD8" s="167"/>
      <c r="BE8" s="167"/>
      <c r="BF8" s="167"/>
      <c r="BG8" s="167"/>
      <c r="BH8" s="167"/>
    </row>
    <row r="9" spans="1:60" x14ac:dyDescent="0.2">
      <c r="A9" s="167" t="s">
        <v>131</v>
      </c>
      <c r="B9" s="167">
        <f ca="1">OFFSET('TRABALHOS INICIAIS'!$CN$28,COLUMN(A9)-1,ROW(B8)-1)</f>
        <v>355.37142857142851</v>
      </c>
      <c r="C9" s="167">
        <f ca="1">OFFSET('TRABALHOS INICIAIS'!$CN$28,COLUMN(B9)-1,ROW(C8)-1)</f>
        <v>11845.714285714284</v>
      </c>
      <c r="D9" s="167">
        <f ca="1">OFFSET('TRABALHOS INICIAIS'!$CN$28,COLUMN(C9)-1,ROW(D8)-1)</f>
        <v>355.37142857142851</v>
      </c>
      <c r="E9" s="167">
        <f ca="1">OFFSET('TRABALHOS INICIAIS'!$CN$28,COLUMN(D9)-1,ROW(E8)-1)</f>
        <v>5.9523809523809517</v>
      </c>
      <c r="F9" s="167">
        <f ca="1">OFFSET('TRABALHOS INICIAIS'!$CN$28,COLUMN(E9)-1,ROW(F8)-1)</f>
        <v>1.4880952380952379</v>
      </c>
      <c r="G9" s="167">
        <f ca="1">OFFSET('TRABALHOS INICIAIS'!$CN$28,COLUMN(F9)-1,ROW(G8)-1)</f>
        <v>0</v>
      </c>
      <c r="H9" s="167">
        <f ca="1">OFFSET('TRABALHOS INICIAIS'!$CN$28,COLUMN(G9)-1,ROW(H8)-1)</f>
        <v>0</v>
      </c>
      <c r="I9" s="167">
        <f ca="1">OFFSET('TRABALHOS INICIAIS'!$CN$28,COLUMN(H9)-1,ROW(I8)-1)</f>
        <v>0</v>
      </c>
      <c r="J9" s="167">
        <f ca="1">OFFSET('TRABALHOS INICIAIS'!$CN$28,COLUMN(I9)-1,ROW(J8)-1)</f>
        <v>0</v>
      </c>
      <c r="K9" s="167">
        <f ca="1">OFFSET('TRABALHOS INICIAIS'!$CN$28,COLUMN(J9)-1,ROW(K8)-1)</f>
        <v>0</v>
      </c>
      <c r="L9" s="167"/>
      <c r="M9" s="167"/>
      <c r="N9" s="167"/>
      <c r="O9" s="167"/>
      <c r="P9" s="167"/>
      <c r="Q9" s="167"/>
      <c r="R9" s="167"/>
      <c r="S9" s="167"/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67"/>
      <c r="BA9" s="167"/>
      <c r="BB9" s="167"/>
      <c r="BC9" s="167"/>
      <c r="BD9" s="167"/>
      <c r="BE9" s="167"/>
      <c r="BF9" s="167"/>
      <c r="BG9" s="167"/>
      <c r="BH9" s="167"/>
    </row>
    <row r="10" spans="1:60" x14ac:dyDescent="0.2">
      <c r="A10" s="167" t="s">
        <v>132</v>
      </c>
      <c r="B10" s="167">
        <f ca="1">OFFSET('TRABALHOS INICIAIS'!$CN$28,COLUMN(A10)-1,ROW(B9)-1)</f>
        <v>563.64857142857068</v>
      </c>
      <c r="C10" s="167">
        <f ca="1">OFFSET('TRABALHOS INICIAIS'!$CN$28,COLUMN(B10)-1,ROW(C9)-1)</f>
        <v>18868.857142857116</v>
      </c>
      <c r="D10" s="167">
        <f ca="1">OFFSET('TRABALHOS INICIAIS'!$CN$28,COLUMN(C10)-1,ROW(D9)-1)</f>
        <v>563.64857142857068</v>
      </c>
      <c r="E10" s="167">
        <f ca="1">OFFSET('TRABALHOS INICIAIS'!$CN$28,COLUMN(D10)-1,ROW(E9)-1)</f>
        <v>3.4047619047618909</v>
      </c>
      <c r="F10" s="167">
        <f ca="1">OFFSET('TRABALHOS INICIAIS'!$CN$28,COLUMN(E10)-1,ROW(F9)-1)</f>
        <v>0.85119047619047272</v>
      </c>
      <c r="G10" s="167">
        <f ca="1">OFFSET('TRABALHOS INICIAIS'!$CN$28,COLUMN(F10)-1,ROW(G9)-1)</f>
        <v>1.611428571428565</v>
      </c>
      <c r="H10" s="167">
        <f ca="1">OFFSET('TRABALHOS INICIAIS'!$CN$28,COLUMN(G10)-1,ROW(H9)-1)</f>
        <v>0</v>
      </c>
      <c r="I10" s="167">
        <f ca="1">OFFSET('TRABALHOS INICIAIS'!$CN$28,COLUMN(H10)-1,ROW(I9)-1)</f>
        <v>0</v>
      </c>
      <c r="J10" s="167">
        <f ca="1">OFFSET('TRABALHOS INICIAIS'!$CN$28,COLUMN(I10)-1,ROW(J9)-1)</f>
        <v>0</v>
      </c>
      <c r="K10" s="167">
        <f ca="1">OFFSET('TRABALHOS INICIAIS'!$CN$28,COLUMN(J10)-1,ROW(K9)-1)</f>
        <v>0</v>
      </c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67"/>
      <c r="BA10" s="167"/>
      <c r="BB10" s="167"/>
      <c r="BC10" s="167"/>
      <c r="BD10" s="167"/>
      <c r="BE10" s="167"/>
      <c r="BF10" s="167"/>
      <c r="BG10" s="167"/>
      <c r="BH10" s="167"/>
    </row>
    <row r="11" spans="1:60" x14ac:dyDescent="0.2">
      <c r="A11" s="167" t="s">
        <v>133</v>
      </c>
      <c r="B11" s="167">
        <f ca="1">OFFSET('TRABALHOS INICIAIS'!$CN$28,COLUMN(A11)-1,ROW(B10)-1)</f>
        <v>424.59428571428685</v>
      </c>
      <c r="C11" s="167">
        <f ca="1">OFFSET('TRABALHOS INICIAIS'!$CN$28,COLUMN(B11)-1,ROW(C10)-1)</f>
        <v>14295.428571428611</v>
      </c>
      <c r="D11" s="167">
        <f ca="1">OFFSET('TRABALHOS INICIAIS'!$CN$28,COLUMN(C11)-1,ROW(D10)-1)</f>
        <v>424.59428571428685</v>
      </c>
      <c r="E11" s="167">
        <f ca="1">OFFSET('TRABALHOS INICIAIS'!$CN$28,COLUMN(D11)-1,ROW(E10)-1)</f>
        <v>1.7142857142857209</v>
      </c>
      <c r="F11" s="167">
        <f ca="1">OFFSET('TRABALHOS INICIAIS'!$CN$28,COLUMN(E11)-1,ROW(F10)-1)</f>
        <v>0.42857142857143021</v>
      </c>
      <c r="G11" s="167">
        <f ca="1">OFFSET('TRABALHOS INICIAIS'!$CN$28,COLUMN(F11)-1,ROW(G10)-1)</f>
        <v>2.8457142857142963</v>
      </c>
      <c r="H11" s="167">
        <f ca="1">OFFSET('TRABALHOS INICIAIS'!$CN$28,COLUMN(G11)-1,ROW(H10)-1)</f>
        <v>0</v>
      </c>
      <c r="I11" s="167">
        <f ca="1">OFFSET('TRABALHOS INICIAIS'!$CN$28,COLUMN(H11)-1,ROW(I10)-1)</f>
        <v>0</v>
      </c>
      <c r="J11" s="167">
        <f ca="1">OFFSET('TRABALHOS INICIAIS'!$CN$28,COLUMN(I11)-1,ROW(J10)-1)</f>
        <v>0</v>
      </c>
      <c r="K11" s="167">
        <f ca="1">OFFSET('TRABALHOS INICIAIS'!$CN$28,COLUMN(J11)-1,ROW(K10)-1)</f>
        <v>0</v>
      </c>
    </row>
    <row r="12" spans="1:60" x14ac:dyDescent="0.2">
      <c r="A12" s="167" t="s">
        <v>134</v>
      </c>
      <c r="B12" s="167">
        <f ca="1">OFFSET('TRABALHOS INICIAIS'!$CN$28,COLUMN(A12)-1,ROW(B11)-1)</f>
        <v>2735.1428571428551</v>
      </c>
      <c r="C12" s="167">
        <f ca="1">OFFSET('TRABALHOS INICIAIS'!$CN$28,COLUMN(B12)-1,ROW(C11)-1)</f>
        <v>91662.285714285652</v>
      </c>
      <c r="D12" s="167">
        <f ca="1">OFFSET('TRABALHOS INICIAIS'!$CN$28,COLUMN(C12)-1,ROW(D11)-1)</f>
        <v>2735.1428571428551</v>
      </c>
      <c r="E12" s="167">
        <f ca="1">OFFSET('TRABALHOS INICIAIS'!$CN$28,COLUMN(D12)-1,ROW(E11)-1)</f>
        <v>32.214285714285701</v>
      </c>
      <c r="F12" s="167">
        <f ca="1">OFFSET('TRABALHOS INICIAIS'!$CN$28,COLUMN(E12)-1,ROW(F11)-1)</f>
        <v>8.0535714285714253</v>
      </c>
      <c r="G12" s="167">
        <f ca="1">OFFSET('TRABALHOS INICIAIS'!$CN$28,COLUMN(F12)-1,ROW(G11)-1)</f>
        <v>9.817142857142855</v>
      </c>
      <c r="H12" s="167">
        <f ca="1">OFFSET('TRABALHOS INICIAIS'!$CN$28,COLUMN(G12)-1,ROW(H11)-1)</f>
        <v>6600</v>
      </c>
      <c r="I12" s="167">
        <f ca="1">OFFSET('TRABALHOS INICIAIS'!$CN$28,COLUMN(H12)-1,ROW(I11)-1)</f>
        <v>33000</v>
      </c>
      <c r="J12" s="167">
        <f ca="1">OFFSET('TRABALHOS INICIAIS'!$CN$28,COLUMN(I12)-1,ROW(J11)-1)</f>
        <v>33000</v>
      </c>
      <c r="K12" s="167">
        <f ca="1">OFFSET('TRABALHOS INICIAIS'!$CN$28,COLUMN(J12)-1,ROW(K11)-1)</f>
        <v>0</v>
      </c>
    </row>
    <row r="13" spans="1:60" x14ac:dyDescent="0.2">
      <c r="A13" s="167" t="s">
        <v>135</v>
      </c>
      <c r="B13" s="167">
        <f ca="1">OFFSET('TRABALHOS INICIAIS'!$CN$28,COLUMN(A13)-1,ROW(B12)-1)</f>
        <v>210.99657142857197</v>
      </c>
      <c r="C13" s="167">
        <f ca="1">OFFSET('TRABALHOS INICIAIS'!$CN$28,COLUMN(B13)-1,ROW(C12)-1)</f>
        <v>7053.7904761904947</v>
      </c>
      <c r="D13" s="167">
        <f ca="1">OFFSET('TRABALHOS INICIAIS'!$CN$28,COLUMN(C13)-1,ROW(D12)-1)</f>
        <v>210.99657142857197</v>
      </c>
      <c r="E13" s="167">
        <f ca="1">OFFSET('TRABALHOS INICIAIS'!$CN$28,COLUMN(D13)-1,ROW(E12)-1)</f>
        <v>2.5000000000000075</v>
      </c>
      <c r="F13" s="167">
        <f ca="1">OFFSET('TRABALHOS INICIAIS'!$CN$28,COLUMN(E13)-1,ROW(F12)-1)</f>
        <v>0.62500000000000189</v>
      </c>
      <c r="G13" s="167">
        <f ca="1">OFFSET('TRABALHOS INICIAIS'!$CN$28,COLUMN(F13)-1,ROW(G12)-1)</f>
        <v>0.4114285714285727</v>
      </c>
      <c r="H13" s="167">
        <f ca="1">OFFSET('TRABALHOS INICIAIS'!$CN$28,COLUMN(G13)-1,ROW(H12)-1)</f>
        <v>0</v>
      </c>
      <c r="I13" s="167">
        <f ca="1">OFFSET('TRABALHOS INICIAIS'!$CN$28,COLUMN(H13)-1,ROW(I12)-1)</f>
        <v>0</v>
      </c>
      <c r="J13" s="167">
        <f ca="1">OFFSET('TRABALHOS INICIAIS'!$CN$28,COLUMN(I13)-1,ROW(J12)-1)</f>
        <v>0</v>
      </c>
      <c r="K13" s="167">
        <f ca="1">OFFSET('TRABALHOS INICIAIS'!$CN$28,COLUMN(J13)-1,ROW(K12)-1)</f>
        <v>0</v>
      </c>
    </row>
    <row r="14" spans="1:60" x14ac:dyDescent="0.2">
      <c r="A14" s="167" t="s">
        <v>136</v>
      </c>
      <c r="B14" s="167">
        <f ca="1">OFFSET('TRABALHOS INICIAIS'!$CN$28,COLUMN(A14)-1,ROW(B13)-1)</f>
        <v>236.20571428571475</v>
      </c>
      <c r="C14" s="167">
        <f ca="1">OFFSET('TRABALHOS INICIAIS'!$CN$28,COLUMN(B14)-1,ROW(C13)-1)</f>
        <v>7996.9523809523971</v>
      </c>
      <c r="D14" s="167">
        <f ca="1">OFFSET('TRABALHOS INICIAIS'!$CN$28,COLUMN(C14)-1,ROW(D13)-1)</f>
        <v>236.20571428571475</v>
      </c>
      <c r="E14" s="167">
        <f ca="1">OFFSET('TRABALHOS INICIAIS'!$CN$28,COLUMN(D14)-1,ROW(E13)-1)</f>
        <v>0.83333333333333581</v>
      </c>
      <c r="F14" s="167">
        <f ca="1">OFFSET('TRABALHOS INICIAIS'!$CN$28,COLUMN(E14)-1,ROW(F13)-1)</f>
        <v>0.20833333333333395</v>
      </c>
      <c r="G14" s="167">
        <f ca="1">OFFSET('TRABALHOS INICIAIS'!$CN$28,COLUMN(F14)-1,ROW(G13)-1)</f>
        <v>2.4685714285714364</v>
      </c>
      <c r="H14" s="167">
        <f ca="1">OFFSET('TRABALHOS INICIAIS'!$CN$28,COLUMN(G14)-1,ROW(H13)-1)</f>
        <v>440</v>
      </c>
      <c r="I14" s="167">
        <f ca="1">OFFSET('TRABALHOS INICIAIS'!$CN$28,COLUMN(H14)-1,ROW(I13)-1)</f>
        <v>2200</v>
      </c>
      <c r="J14" s="167">
        <f ca="1">OFFSET('TRABALHOS INICIAIS'!$CN$28,COLUMN(I14)-1,ROW(J13)-1)</f>
        <v>2200</v>
      </c>
      <c r="K14" s="167">
        <f ca="1">OFFSET('TRABALHOS INICIAIS'!$CN$28,COLUMN(J14)-1,ROW(K13)-1)</f>
        <v>0</v>
      </c>
    </row>
    <row r="15" spans="1:60" x14ac:dyDescent="0.2">
      <c r="A15" s="167" t="s">
        <v>137</v>
      </c>
      <c r="B15" s="167">
        <f ca="1">OFFSET('TRABALHOS INICIAIS'!$CN$28,COLUMN(A15)-1,ROW(B14)-1)</f>
        <v>1404.2742857142853</v>
      </c>
      <c r="C15" s="167">
        <f ca="1">OFFSET('TRABALHOS INICIAIS'!$CN$28,COLUMN(B15)-1,ROW(C14)-1)</f>
        <v>46849.142857142841</v>
      </c>
      <c r="D15" s="167">
        <f ca="1">OFFSET('TRABALHOS INICIAIS'!$CN$28,COLUMN(C15)-1,ROW(D14)-1)</f>
        <v>1404.2742857142853</v>
      </c>
      <c r="E15" s="167">
        <f ca="1">OFFSET('TRABALHOS INICIAIS'!$CN$28,COLUMN(D15)-1,ROW(E14)-1)</f>
        <v>15.071428571428566</v>
      </c>
      <c r="F15" s="167">
        <f ca="1">OFFSET('TRABALHOS INICIAIS'!$CN$28,COLUMN(E15)-1,ROW(F14)-1)</f>
        <v>3.7678571428571415</v>
      </c>
      <c r="G15" s="167">
        <f ca="1">OFFSET('TRABALHOS INICIAIS'!$CN$28,COLUMN(F15)-1,ROW(G14)-1)</f>
        <v>0.7999999999999996</v>
      </c>
      <c r="H15" s="167">
        <f ca="1">OFFSET('TRABALHOS INICIAIS'!$CN$28,COLUMN(G15)-1,ROW(H14)-1)</f>
        <v>3520</v>
      </c>
      <c r="I15" s="167">
        <f ca="1">OFFSET('TRABALHOS INICIAIS'!$CN$28,COLUMN(H15)-1,ROW(I14)-1)</f>
        <v>17600</v>
      </c>
      <c r="J15" s="167">
        <f ca="1">OFFSET('TRABALHOS INICIAIS'!$CN$28,COLUMN(I15)-1,ROW(J14)-1)</f>
        <v>17600</v>
      </c>
      <c r="K15" s="167">
        <f ca="1">OFFSET('TRABALHOS INICIAIS'!$CN$28,COLUMN(J15)-1,ROW(K14)-1)</f>
        <v>0</v>
      </c>
    </row>
    <row r="16" spans="1:60" x14ac:dyDescent="0.2">
      <c r="A16" s="167" t="s">
        <v>138</v>
      </c>
      <c r="B16" s="167">
        <f ca="1">OFFSET('TRABALHOS INICIAIS'!$CN$28,COLUMN(A16)-1,ROW(B15)-1)</f>
        <v>502.97142857142791</v>
      </c>
      <c r="C16" s="167">
        <f ca="1">OFFSET('TRABALHOS INICIAIS'!$CN$28,COLUMN(B16)-1,ROW(C15)-1)</f>
        <v>16826.857142857119</v>
      </c>
      <c r="D16" s="167">
        <f ca="1">OFFSET('TRABALHOS INICIAIS'!$CN$28,COLUMN(C16)-1,ROW(D15)-1)</f>
        <v>502.97142857142791</v>
      </c>
      <c r="E16" s="167">
        <f ca="1">OFFSET('TRABALHOS INICIAIS'!$CN$28,COLUMN(D16)-1,ROW(E15)-1)</f>
        <v>0.85714285714285265</v>
      </c>
      <c r="F16" s="167">
        <f ca="1">OFFSET('TRABALHOS INICIAIS'!$CN$28,COLUMN(E16)-1,ROW(F15)-1)</f>
        <v>0.21428571428571316</v>
      </c>
      <c r="G16" s="167">
        <f ca="1">OFFSET('TRABALHOS INICIAIS'!$CN$28,COLUMN(F16)-1,ROW(G15)-1)</f>
        <v>1.2228571428571362</v>
      </c>
      <c r="H16" s="167">
        <f ca="1">OFFSET('TRABALHOS INICIAIS'!$CN$28,COLUMN(G16)-1,ROW(H15)-1)</f>
        <v>0</v>
      </c>
      <c r="I16" s="167">
        <f ca="1">OFFSET('TRABALHOS INICIAIS'!$CN$28,COLUMN(H16)-1,ROW(I15)-1)</f>
        <v>0</v>
      </c>
      <c r="J16" s="167">
        <f ca="1">OFFSET('TRABALHOS INICIAIS'!$CN$28,COLUMN(I16)-1,ROW(J15)-1)</f>
        <v>0</v>
      </c>
      <c r="K16" s="167">
        <f ca="1">OFFSET('TRABALHOS INICIAIS'!$CN$28,COLUMN(J16)-1,ROW(K15)-1)</f>
        <v>0</v>
      </c>
    </row>
    <row r="17" spans="1:11" x14ac:dyDescent="0.2">
      <c r="A17" s="167" t="s">
        <v>139</v>
      </c>
      <c r="B17" s="167">
        <f ca="1">OFFSET('TRABALHOS INICIAIS'!$CN$28,COLUMN(A17)-1,ROW(B16)-1)</f>
        <v>227.62285714285872</v>
      </c>
      <c r="C17" s="167">
        <f ca="1">OFFSET('TRABALHOS INICIAIS'!$CN$28,COLUMN(B17)-1,ROW(C16)-1)</f>
        <v>7956.5714285714848</v>
      </c>
      <c r="D17" s="167">
        <f ca="1">OFFSET('TRABALHOS INICIAIS'!$CN$28,COLUMN(C17)-1,ROW(D16)-1)</f>
        <v>227.62285714285872</v>
      </c>
      <c r="E17" s="167">
        <f ca="1">OFFSET('TRABALHOS INICIAIS'!$CN$28,COLUMN(D17)-1,ROW(E16)-1)</f>
        <v>0</v>
      </c>
      <c r="F17" s="167">
        <f ca="1">OFFSET('TRABALHOS INICIAIS'!$CN$28,COLUMN(E17)-1,ROW(F16)-1)</f>
        <v>0</v>
      </c>
      <c r="G17" s="167">
        <f ca="1">OFFSET('TRABALHOS INICIAIS'!$CN$28,COLUMN(F17)-1,ROW(G16)-1)</f>
        <v>7.3828571428572074</v>
      </c>
      <c r="H17" s="167">
        <f ca="1">OFFSET('TRABALHOS INICIAIS'!$CN$28,COLUMN(G17)-1,ROW(H16)-1)</f>
        <v>440</v>
      </c>
      <c r="I17" s="167">
        <f ca="1">OFFSET('TRABALHOS INICIAIS'!$CN$28,COLUMN(H17)-1,ROW(I16)-1)</f>
        <v>2200</v>
      </c>
      <c r="J17" s="167">
        <f ca="1">OFFSET('TRABALHOS INICIAIS'!$CN$28,COLUMN(I17)-1,ROW(J16)-1)</f>
        <v>2200</v>
      </c>
      <c r="K17" s="167">
        <f ca="1">OFFSET('TRABALHOS INICIAIS'!$CN$28,COLUMN(J17)-1,ROW(K16)-1)</f>
        <v>0</v>
      </c>
    </row>
    <row r="18" spans="1:11" x14ac:dyDescent="0.2">
      <c r="A18" s="167" t="s">
        <v>140</v>
      </c>
      <c r="B18" s="167">
        <f ca="1">OFFSET('TRABALHOS INICIAIS'!$CN$28,COLUMN(A18)-1,ROW(B17)-1)</f>
        <v>786.68857142856984</v>
      </c>
      <c r="C18" s="167">
        <f ca="1">OFFSET('TRABALHOS INICIAIS'!$CN$28,COLUMN(B18)-1,ROW(C17)-1)</f>
        <v>26346.380952380903</v>
      </c>
      <c r="D18" s="167">
        <f ca="1">OFFSET('TRABALHOS INICIAIS'!$CN$28,COLUMN(C18)-1,ROW(D17)-1)</f>
        <v>786.68857142856984</v>
      </c>
      <c r="E18" s="167">
        <f ca="1">OFFSET('TRABALHOS INICIAIS'!$CN$28,COLUMN(D18)-1,ROW(E17)-1)</f>
        <v>62.047619047618895</v>
      </c>
      <c r="F18" s="167">
        <f ca="1">OFFSET('TRABALHOS INICIAIS'!$CN$28,COLUMN(E18)-1,ROW(F17)-1)</f>
        <v>15.511904761904724</v>
      </c>
      <c r="G18" s="167">
        <f ca="1">OFFSET('TRABALHOS INICIAIS'!$CN$28,COLUMN(F18)-1,ROW(G17)-1)</f>
        <v>2.4685714285714222</v>
      </c>
      <c r="H18" s="167">
        <f ca="1">OFFSET('TRABALHOS INICIAIS'!$CN$28,COLUMN(G18)-1,ROW(H17)-1)</f>
        <v>0</v>
      </c>
      <c r="I18" s="167">
        <f ca="1">OFFSET('TRABALHOS INICIAIS'!$CN$28,COLUMN(H18)-1,ROW(I17)-1)</f>
        <v>0</v>
      </c>
      <c r="J18" s="167">
        <f ca="1">OFFSET('TRABALHOS INICIAIS'!$CN$28,COLUMN(I18)-1,ROW(J17)-1)</f>
        <v>0</v>
      </c>
      <c r="K18" s="167">
        <f ca="1">OFFSET('TRABALHOS INICIAIS'!$CN$28,COLUMN(J18)-1,ROW(K17)-1)</f>
        <v>0</v>
      </c>
    </row>
    <row r="19" spans="1:11" x14ac:dyDescent="0.2">
      <c r="A19" s="167" t="s">
        <v>141</v>
      </c>
      <c r="B19" s="167">
        <f ca="1">OFFSET('TRABALHOS INICIAIS'!$CN$28,COLUMN(A19)-1,ROW(B18)-1)</f>
        <v>189.86000000000078</v>
      </c>
      <c r="C19" s="167">
        <f ca="1">OFFSET('TRABALHOS INICIAIS'!$CN$28,COLUMN(B19)-1,ROW(C18)-1)</f>
        <v>6328.6666666666933</v>
      </c>
      <c r="D19" s="167">
        <f ca="1">OFFSET('TRABALHOS INICIAIS'!$CN$28,COLUMN(C19)-1,ROW(D18)-1)</f>
        <v>189.86000000000078</v>
      </c>
      <c r="E19" s="167">
        <f ca="1">OFFSET('TRABALHOS INICIAIS'!$CN$28,COLUMN(D19)-1,ROW(E18)-1)</f>
        <v>2.5000000000000249</v>
      </c>
      <c r="F19" s="167">
        <f ca="1">OFFSET('TRABALHOS INICIAIS'!$CN$28,COLUMN(E19)-1,ROW(F18)-1)</f>
        <v>0.62500000000000622</v>
      </c>
      <c r="G19" s="167">
        <f ca="1">OFFSET('TRABALHOS INICIAIS'!$CN$28,COLUMN(F19)-1,ROW(G18)-1)</f>
        <v>0</v>
      </c>
      <c r="H19" s="167">
        <f ca="1">OFFSET('TRABALHOS INICIAIS'!$CN$28,COLUMN(G19)-1,ROW(H18)-1)</f>
        <v>0</v>
      </c>
      <c r="I19" s="167">
        <f ca="1">OFFSET('TRABALHOS INICIAIS'!$CN$28,COLUMN(H19)-1,ROW(I18)-1)</f>
        <v>0</v>
      </c>
      <c r="J19" s="167">
        <f ca="1">OFFSET('TRABALHOS INICIAIS'!$CN$28,COLUMN(I19)-1,ROW(J18)-1)</f>
        <v>0</v>
      </c>
      <c r="K19" s="167">
        <f ca="1">OFFSET('TRABALHOS INICIAIS'!$CN$28,COLUMN(J19)-1,ROW(K18)-1)</f>
        <v>0</v>
      </c>
    </row>
    <row r="20" spans="1:11" x14ac:dyDescent="0.2">
      <c r="A20" s="167" t="s">
        <v>142</v>
      </c>
      <c r="B20" s="167">
        <f ca="1">OFFSET('TRABALHOS INICIAIS'!$CN$28,COLUMN(A20)-1,ROW(B19)-1)</f>
        <v>594.58857142857028</v>
      </c>
      <c r="C20" s="167">
        <f ca="1">OFFSET('TRABALHOS INICIAIS'!$CN$28,COLUMN(B20)-1,ROW(C19)-1)</f>
        <v>20084.761904761865</v>
      </c>
      <c r="D20" s="167">
        <f ca="1">OFFSET('TRABALHOS INICIAIS'!$CN$28,COLUMN(C20)-1,ROW(D19)-1)</f>
        <v>594.58857142857028</v>
      </c>
      <c r="E20" s="167">
        <f ca="1">OFFSET('TRABALHOS INICIAIS'!$CN$28,COLUMN(D20)-1,ROW(E19)-1)</f>
        <v>1.6666666666666543</v>
      </c>
      <c r="F20" s="167">
        <f ca="1">OFFSET('TRABALHOS INICIAIS'!$CN$28,COLUMN(E20)-1,ROW(F19)-1)</f>
        <v>0.41666666666666358</v>
      </c>
      <c r="G20" s="167">
        <f ca="1">OFFSET('TRABALHOS INICIAIS'!$CN$28,COLUMN(F20)-1,ROW(G19)-1)</f>
        <v>5.3028571428571034</v>
      </c>
      <c r="H20" s="167">
        <f ca="1">OFFSET('TRABALHOS INICIAIS'!$CN$28,COLUMN(G20)-1,ROW(H19)-1)</f>
        <v>880</v>
      </c>
      <c r="I20" s="167">
        <f ca="1">OFFSET('TRABALHOS INICIAIS'!$CN$28,COLUMN(H20)-1,ROW(I19)-1)</f>
        <v>4400</v>
      </c>
      <c r="J20" s="167">
        <f ca="1">OFFSET('TRABALHOS INICIAIS'!$CN$28,COLUMN(I20)-1,ROW(J19)-1)</f>
        <v>4400</v>
      </c>
      <c r="K20" s="167">
        <f ca="1">OFFSET('TRABALHOS INICIAIS'!$CN$28,COLUMN(J20)-1,ROW(K19)-1)</f>
        <v>0</v>
      </c>
    </row>
    <row r="21" spans="1:11" x14ac:dyDescent="0.2">
      <c r="A21" s="167" t="s">
        <v>143</v>
      </c>
      <c r="B21" s="167">
        <f ca="1">OFFSET('TRABALHOS INICIAIS'!$CN$28,COLUMN(A21)-1,ROW(B20)-1)</f>
        <v>2612.2400000000002</v>
      </c>
      <c r="C21" s="167">
        <f ca="1">OFFSET('TRABALHOS INICIAIS'!$CN$28,COLUMN(B21)-1,ROW(C20)-1)</f>
        <v>87543.809523809541</v>
      </c>
      <c r="D21" s="167">
        <f ca="1">OFFSET('TRABALHOS INICIAIS'!$CN$28,COLUMN(C21)-1,ROW(D20)-1)</f>
        <v>2612.2400000000002</v>
      </c>
      <c r="E21" s="167">
        <f ca="1">OFFSET('TRABALHOS INICIAIS'!$CN$28,COLUMN(D21)-1,ROW(E20)-1)</f>
        <v>98.785714285714306</v>
      </c>
      <c r="F21" s="167">
        <f ca="1">OFFSET('TRABALHOS INICIAIS'!$CN$28,COLUMN(E21)-1,ROW(F20)-1)</f>
        <v>24.696428571428577</v>
      </c>
      <c r="G21" s="167">
        <f ca="1">OFFSET('TRABALHOS INICIAIS'!$CN$28,COLUMN(F21)-1,ROW(G20)-1)</f>
        <v>9.3828571428571443</v>
      </c>
      <c r="H21" s="167">
        <f ca="1">OFFSET('TRABALHOS INICIAIS'!$CN$28,COLUMN(G21)-1,ROW(H20)-1)</f>
        <v>5720.0000000000009</v>
      </c>
      <c r="I21" s="167">
        <f ca="1">OFFSET('TRABALHOS INICIAIS'!$CN$28,COLUMN(H21)-1,ROW(I20)-1)</f>
        <v>28600.000000000004</v>
      </c>
      <c r="J21" s="167">
        <f ca="1">OFFSET('TRABALHOS INICIAIS'!$CN$28,COLUMN(I21)-1,ROW(J20)-1)</f>
        <v>28600.000000000004</v>
      </c>
      <c r="K21" s="167">
        <f ca="1">OFFSET('TRABALHOS INICIAIS'!$CN$28,COLUMN(J21)-1,ROW(K20)-1)</f>
        <v>0</v>
      </c>
    </row>
    <row r="22" spans="1:11" x14ac:dyDescent="0.2">
      <c r="A22" s="167" t="s">
        <v>144</v>
      </c>
      <c r="B22" s="167">
        <f ca="1">OFFSET('TRABALHOS INICIAIS'!$CN$28,COLUMN(A22)-1,ROW(B21)-1)</f>
        <v>2139.8114285714278</v>
      </c>
      <c r="C22" s="167">
        <f ca="1">OFFSET('TRABALHOS INICIAIS'!$CN$28,COLUMN(B22)-1,ROW(C21)-1)</f>
        <v>71428.761904761879</v>
      </c>
      <c r="D22" s="167">
        <f ca="1">OFFSET('TRABALHOS INICIAIS'!$CN$28,COLUMN(C22)-1,ROW(D21)-1)</f>
        <v>2139.8114285714278</v>
      </c>
      <c r="E22" s="167">
        <f ca="1">OFFSET('TRABALHOS INICIAIS'!$CN$28,COLUMN(D22)-1,ROW(E21)-1)</f>
        <v>52.404761904761862</v>
      </c>
      <c r="F22" s="167">
        <f ca="1">OFFSET('TRABALHOS INICIAIS'!$CN$28,COLUMN(E22)-1,ROW(F21)-1)</f>
        <v>13.101190476190466</v>
      </c>
      <c r="G22" s="167">
        <f ca="1">OFFSET('TRABALHOS INICIAIS'!$CN$28,COLUMN(F22)-1,ROW(G21)-1)</f>
        <v>2.0342857142857125</v>
      </c>
      <c r="H22" s="167">
        <f ca="1">OFFSET('TRABALHOS INICIAIS'!$CN$28,COLUMN(G22)-1,ROW(H21)-1)</f>
        <v>3520</v>
      </c>
      <c r="I22" s="167">
        <f ca="1">OFFSET('TRABALHOS INICIAIS'!$CN$28,COLUMN(H22)-1,ROW(I21)-1)</f>
        <v>17600</v>
      </c>
      <c r="J22" s="167">
        <f ca="1">OFFSET('TRABALHOS INICIAIS'!$CN$28,COLUMN(I22)-1,ROW(J21)-1)</f>
        <v>17600</v>
      </c>
      <c r="K22" s="167">
        <f ca="1">OFFSET('TRABALHOS INICIAIS'!$CN$28,COLUMN(J22)-1,ROW(K21)-1)</f>
        <v>0</v>
      </c>
    </row>
    <row r="23" spans="1:11" x14ac:dyDescent="0.2">
      <c r="A23" s="167" t="s">
        <v>145</v>
      </c>
      <c r="B23" s="167">
        <f ca="1">OFFSET('TRABALHOS INICIAIS'!$CN$28,COLUMN(A23)-1,ROW(B22)-1)</f>
        <v>799.81714285714384</v>
      </c>
      <c r="C23" s="167">
        <f ca="1">OFFSET('TRABALHOS INICIAIS'!$CN$28,COLUMN(B23)-1,ROW(C22)-1)</f>
        <v>26660.571428571464</v>
      </c>
      <c r="D23" s="167">
        <f ca="1">OFFSET('TRABALHOS INICIAIS'!$CN$28,COLUMN(C23)-1,ROW(D22)-1)</f>
        <v>799.81714285714384</v>
      </c>
      <c r="E23" s="167">
        <f ca="1">OFFSET('TRABALHOS INICIAIS'!$CN$28,COLUMN(D23)-1,ROW(E22)-1)</f>
        <v>47.976190476190546</v>
      </c>
      <c r="F23" s="167">
        <f ca="1">OFFSET('TRABALHOS INICIAIS'!$CN$28,COLUMN(E23)-1,ROW(F22)-1)</f>
        <v>11.994047619047636</v>
      </c>
      <c r="G23" s="167">
        <f ca="1">OFFSET('TRABALHOS INICIAIS'!$CN$28,COLUMN(F23)-1,ROW(G22)-1)</f>
        <v>0</v>
      </c>
      <c r="H23" s="167">
        <f ca="1">OFFSET('TRABALHOS INICIAIS'!$CN$28,COLUMN(G23)-1,ROW(H22)-1)</f>
        <v>3080.0000000000005</v>
      </c>
      <c r="I23" s="167">
        <f ca="1">OFFSET('TRABALHOS INICIAIS'!$CN$28,COLUMN(H23)-1,ROW(I22)-1)</f>
        <v>15400.000000000002</v>
      </c>
      <c r="J23" s="167">
        <f ca="1">OFFSET('TRABALHOS INICIAIS'!$CN$28,COLUMN(I23)-1,ROW(J22)-1)</f>
        <v>15400.000000000002</v>
      </c>
      <c r="K23" s="167">
        <f ca="1">OFFSET('TRABALHOS INICIAIS'!$CN$28,COLUMN(J23)-1,ROW(K22)-1)</f>
        <v>0</v>
      </c>
    </row>
    <row r="24" spans="1:11" x14ac:dyDescent="0.2">
      <c r="A24" s="167" t="s">
        <v>146</v>
      </c>
      <c r="B24" s="167">
        <f ca="1">OFFSET('TRABALHOS INICIAIS'!$CN$28,COLUMN(A24)-1,ROW(B23)-1)</f>
        <v>349.6114285714275</v>
      </c>
      <c r="C24" s="167">
        <f ca="1">OFFSET('TRABALHOS INICIAIS'!$CN$28,COLUMN(B24)-1,ROW(C23)-1)</f>
        <v>11653.71428571425</v>
      </c>
      <c r="D24" s="167">
        <f ca="1">OFFSET('TRABALHOS INICIAIS'!$CN$28,COLUMN(C24)-1,ROW(D23)-1)</f>
        <v>349.6114285714275</v>
      </c>
      <c r="E24" s="167">
        <f ca="1">OFFSET('TRABALHOS INICIAIS'!$CN$28,COLUMN(D24)-1,ROW(E23)-1)</f>
        <v>2.5476190476190395</v>
      </c>
      <c r="F24" s="167">
        <f ca="1">OFFSET('TRABALHOS INICIAIS'!$CN$28,COLUMN(E24)-1,ROW(F23)-1)</f>
        <v>0.63690476190475986</v>
      </c>
      <c r="G24" s="167">
        <f ca="1">OFFSET('TRABALHOS INICIAIS'!$CN$28,COLUMN(F24)-1,ROW(G23)-1)</f>
        <v>0</v>
      </c>
      <c r="H24" s="167">
        <f ca="1">OFFSET('TRABALHOS INICIAIS'!$CN$28,COLUMN(G24)-1,ROW(H23)-1)</f>
        <v>0</v>
      </c>
      <c r="I24" s="167">
        <f ca="1">OFFSET('TRABALHOS INICIAIS'!$CN$28,COLUMN(H24)-1,ROW(I23)-1)</f>
        <v>0</v>
      </c>
      <c r="J24" s="167">
        <f ca="1">OFFSET('TRABALHOS INICIAIS'!$CN$28,COLUMN(I24)-1,ROW(J23)-1)</f>
        <v>0</v>
      </c>
      <c r="K24" s="167">
        <f ca="1">OFFSET('TRABALHOS INICIAIS'!$CN$28,COLUMN(J24)-1,ROW(K23)-1)</f>
        <v>0</v>
      </c>
    </row>
    <row r="25" spans="1:11" x14ac:dyDescent="0.2">
      <c r="A25" s="167" t="s">
        <v>147</v>
      </c>
      <c r="B25" s="167">
        <f ca="1">OFFSET('TRABALHOS INICIAIS'!$CN$28,COLUMN(A25)-1,ROW(B24)-1)</f>
        <v>1019.4171428571428</v>
      </c>
      <c r="C25" s="167">
        <f ca="1">OFFSET('TRABALHOS INICIAIS'!$CN$28,COLUMN(B25)-1,ROW(C24)-1)</f>
        <v>34040.571428571428</v>
      </c>
      <c r="D25" s="167">
        <f ca="1">OFFSET('TRABALHOS INICIAIS'!$CN$28,COLUMN(C25)-1,ROW(D24)-1)</f>
        <v>1019.4171428571428</v>
      </c>
      <c r="E25" s="167">
        <f ca="1">OFFSET('TRABALHOS INICIAIS'!$CN$28,COLUMN(D25)-1,ROW(E24)-1)</f>
        <v>13.69047619047619</v>
      </c>
      <c r="F25" s="167">
        <f ca="1">OFFSET('TRABALHOS INICIAIS'!$CN$28,COLUMN(E25)-1,ROW(F24)-1)</f>
        <v>3.4226190476190474</v>
      </c>
      <c r="G25" s="167">
        <f ca="1">OFFSET('TRABALHOS INICIAIS'!$CN$28,COLUMN(F25)-1,ROW(G24)-1)</f>
        <v>1.2</v>
      </c>
      <c r="H25" s="167">
        <f ca="1">OFFSET('TRABALHOS INICIAIS'!$CN$28,COLUMN(G25)-1,ROW(H24)-1)</f>
        <v>440</v>
      </c>
      <c r="I25" s="167">
        <f ca="1">OFFSET('TRABALHOS INICIAIS'!$CN$28,COLUMN(H25)-1,ROW(I24)-1)</f>
        <v>2200</v>
      </c>
      <c r="J25" s="167">
        <f ca="1">OFFSET('TRABALHOS INICIAIS'!$CN$28,COLUMN(I25)-1,ROW(J24)-1)</f>
        <v>2200</v>
      </c>
      <c r="K25" s="167">
        <f ca="1">OFFSET('TRABALHOS INICIAIS'!$CN$28,COLUMN(J25)-1,ROW(K24)-1)</f>
        <v>0</v>
      </c>
    </row>
    <row r="26" spans="1:11" x14ac:dyDescent="0.2">
      <c r="A26" s="167" t="s">
        <v>148</v>
      </c>
      <c r="B26" s="167">
        <f ca="1">OFFSET('TRABALHOS INICIAIS'!$CN$28,COLUMN(A26)-1,ROW(B25)-1)</f>
        <v>144.10285714285664</v>
      </c>
      <c r="C26" s="167">
        <f ca="1">OFFSET('TRABALHOS INICIAIS'!$CN$28,COLUMN(B26)-1,ROW(C25)-1)</f>
        <v>4803.4285714285543</v>
      </c>
      <c r="D26" s="167">
        <f ca="1">OFFSET('TRABALHOS INICIAIS'!$CN$28,COLUMN(C26)-1,ROW(D25)-1)</f>
        <v>144.10285714285664</v>
      </c>
      <c r="E26" s="167">
        <f ca="1">OFFSET('TRABALHOS INICIAIS'!$CN$28,COLUMN(D26)-1,ROW(E25)-1)</f>
        <v>0</v>
      </c>
      <c r="F26" s="167">
        <f ca="1">OFFSET('TRABALHOS INICIAIS'!$CN$28,COLUMN(E26)-1,ROW(F25)-1)</f>
        <v>0</v>
      </c>
      <c r="G26" s="167">
        <f ca="1">OFFSET('TRABALHOS INICIAIS'!$CN$28,COLUMN(F26)-1,ROW(G25)-1)</f>
        <v>0</v>
      </c>
      <c r="H26" s="167">
        <f ca="1">OFFSET('TRABALHOS INICIAIS'!$CN$28,COLUMN(G26)-1,ROW(H25)-1)</f>
        <v>440</v>
      </c>
      <c r="I26" s="167">
        <f ca="1">OFFSET('TRABALHOS INICIAIS'!$CN$28,COLUMN(H26)-1,ROW(I25)-1)</f>
        <v>2200</v>
      </c>
      <c r="J26" s="167">
        <f ca="1">OFFSET('TRABALHOS INICIAIS'!$CN$28,COLUMN(I26)-1,ROW(J25)-1)</f>
        <v>2200</v>
      </c>
      <c r="K26" s="167">
        <f ca="1">OFFSET('TRABALHOS INICIAIS'!$CN$28,COLUMN(J26)-1,ROW(K25)-1)</f>
        <v>0</v>
      </c>
    </row>
    <row r="27" spans="1:11" x14ac:dyDescent="0.2">
      <c r="A27" s="167" t="s">
        <v>149</v>
      </c>
      <c r="B27" s="167">
        <f ca="1">OFFSET('TRABALHOS INICIAIS'!$CN$28,COLUMN(A27)-1,ROW(B26)-1)</f>
        <v>342.41142857143041</v>
      </c>
      <c r="C27" s="167">
        <f ca="1">OFFSET('TRABALHOS INICIAIS'!$CN$28,COLUMN(B27)-1,ROW(C26)-1)</f>
        <v>11453.714285714348</v>
      </c>
      <c r="D27" s="167">
        <f ca="1">OFFSET('TRABALHOS INICIAIS'!$CN$28,COLUMN(C27)-1,ROW(D26)-1)</f>
        <v>342.41142857143041</v>
      </c>
      <c r="E27" s="167">
        <f ca="1">OFFSET('TRABALHOS INICIAIS'!$CN$28,COLUMN(D27)-1,ROW(E26)-1)</f>
        <v>0.8571428571428622</v>
      </c>
      <c r="F27" s="167">
        <f ca="1">OFFSET('TRABALHOS INICIAIS'!$CN$28,COLUMN(E27)-1,ROW(F26)-1)</f>
        <v>0.21428571428571555</v>
      </c>
      <c r="G27" s="167">
        <f ca="1">OFFSET('TRABALHOS INICIAIS'!$CN$28,COLUMN(F27)-1,ROW(G26)-1)</f>
        <v>0.8000000000000046</v>
      </c>
      <c r="H27" s="167">
        <f ca="1">OFFSET('TRABALHOS INICIAIS'!$CN$28,COLUMN(G27)-1,ROW(H26)-1)</f>
        <v>0</v>
      </c>
      <c r="I27" s="167">
        <f ca="1">OFFSET('TRABALHOS INICIAIS'!$CN$28,COLUMN(H27)-1,ROW(I26)-1)</f>
        <v>0</v>
      </c>
      <c r="J27" s="167">
        <f ca="1">OFFSET('TRABALHOS INICIAIS'!$CN$28,COLUMN(I27)-1,ROW(J26)-1)</f>
        <v>0</v>
      </c>
      <c r="K27" s="167">
        <f ca="1">OFFSET('TRABALHOS INICIAIS'!$CN$28,COLUMN(J27)-1,ROW(K26)-1)</f>
        <v>0</v>
      </c>
    </row>
    <row r="28" spans="1:11" x14ac:dyDescent="0.2">
      <c r="A28" s="167" t="s">
        <v>150</v>
      </c>
      <c r="B28" s="167">
        <f ca="1">OFFSET('TRABALHOS INICIAIS'!$CN$28,COLUMN(A28)-1,ROW(B27)-1)</f>
        <v>36.102857142856223</v>
      </c>
      <c r="C28" s="167">
        <f ca="1">OFFSET('TRABALHOS INICIAIS'!$CN$28,COLUMN(B28)-1,ROW(C27)-1)</f>
        <v>1203.4285714285409</v>
      </c>
      <c r="D28" s="167">
        <f ca="1">OFFSET('TRABALHOS INICIAIS'!$CN$28,COLUMN(C28)-1,ROW(D27)-1)</f>
        <v>36.102857142856223</v>
      </c>
      <c r="E28" s="167">
        <f ca="1">OFFSET('TRABALHOS INICIAIS'!$CN$28,COLUMN(D28)-1,ROW(E27)-1)</f>
        <v>0</v>
      </c>
      <c r="F28" s="167">
        <f ca="1">OFFSET('TRABALHOS INICIAIS'!$CN$28,COLUMN(E28)-1,ROW(F27)-1)</f>
        <v>0</v>
      </c>
      <c r="G28" s="167">
        <f ca="1">OFFSET('TRABALHOS INICIAIS'!$CN$28,COLUMN(F28)-1,ROW(G27)-1)</f>
        <v>0</v>
      </c>
      <c r="H28" s="167">
        <f ca="1">OFFSET('TRABALHOS INICIAIS'!$CN$28,COLUMN(G28)-1,ROW(H27)-1)</f>
        <v>0</v>
      </c>
      <c r="I28" s="167">
        <f ca="1">OFFSET('TRABALHOS INICIAIS'!$CN$28,COLUMN(H28)-1,ROW(I27)-1)</f>
        <v>0</v>
      </c>
      <c r="J28" s="167">
        <f ca="1">OFFSET('TRABALHOS INICIAIS'!$CN$28,COLUMN(I28)-1,ROW(J27)-1)</f>
        <v>0</v>
      </c>
      <c r="K28" s="167">
        <f ca="1">OFFSET('TRABALHOS INICIAIS'!$CN$28,COLUMN(J28)-1,ROW(K27)-1)</f>
        <v>0</v>
      </c>
    </row>
    <row r="29" spans="1:11" x14ac:dyDescent="0.2">
      <c r="A29" s="167" t="s">
        <v>151</v>
      </c>
      <c r="B29" s="167">
        <f ca="1">OFFSET('TRABALHOS INICIAIS'!$CN$28,COLUMN(A29)-1,ROW(B28)-1)</f>
        <v>452.5199999999989</v>
      </c>
      <c r="C29" s="167">
        <f ca="1">OFFSET('TRABALHOS INICIAIS'!$CN$28,COLUMN(B29)-1,ROW(C28)-1)</f>
        <v>15083.999999999964</v>
      </c>
      <c r="D29" s="167">
        <f ca="1">OFFSET('TRABALHOS INICIAIS'!$CN$28,COLUMN(C29)-1,ROW(D28)-1)</f>
        <v>452.5199999999989</v>
      </c>
      <c r="E29" s="167">
        <f ca="1">OFFSET('TRABALHOS INICIAIS'!$CN$28,COLUMN(D29)-1,ROW(E28)-1)</f>
        <v>1.6666666666666625</v>
      </c>
      <c r="F29" s="167">
        <f ca="1">OFFSET('TRABALHOS INICIAIS'!$CN$28,COLUMN(E29)-1,ROW(F28)-1)</f>
        <v>0.41666666666666563</v>
      </c>
      <c r="G29" s="167">
        <f ca="1">OFFSET('TRABALHOS INICIAIS'!$CN$28,COLUMN(F29)-1,ROW(G28)-1)</f>
        <v>0</v>
      </c>
      <c r="H29" s="167">
        <f ca="1">OFFSET('TRABALHOS INICIAIS'!$CN$28,COLUMN(G29)-1,ROW(H28)-1)</f>
        <v>3080.0000000000005</v>
      </c>
      <c r="I29" s="167">
        <f ca="1">OFFSET('TRABALHOS INICIAIS'!$CN$28,COLUMN(H29)-1,ROW(I28)-1)</f>
        <v>15400.000000000002</v>
      </c>
      <c r="J29" s="167">
        <f ca="1">OFFSET('TRABALHOS INICIAIS'!$CN$28,COLUMN(I29)-1,ROW(J28)-1)</f>
        <v>15400.000000000002</v>
      </c>
      <c r="K29" s="167">
        <f ca="1">OFFSET('TRABALHOS INICIAIS'!$CN$28,COLUMN(J29)-1,ROW(K28)-1)</f>
        <v>0</v>
      </c>
    </row>
    <row r="30" spans="1:11" x14ac:dyDescent="0.2">
      <c r="A30" s="167" t="s">
        <v>152</v>
      </c>
      <c r="B30" s="167">
        <f ca="1">OFFSET('TRABALHOS INICIAIS'!$CN$28,COLUMN(A30)-1,ROW(B29)-1)</f>
        <v>5250.1485714285709</v>
      </c>
      <c r="C30" s="167">
        <f ca="1">OFFSET('TRABALHOS INICIAIS'!$CN$28,COLUMN(B30)-1,ROW(C29)-1)</f>
        <v>178441.52380952379</v>
      </c>
      <c r="D30" s="167">
        <f ca="1">OFFSET('TRABALHOS INICIAIS'!$CN$28,COLUMN(C30)-1,ROW(D29)-1)</f>
        <v>5250.1485714285709</v>
      </c>
      <c r="E30" s="167">
        <f ca="1">OFFSET('TRABALHOS INICIAIS'!$CN$28,COLUMN(D30)-1,ROW(E29)-1)</f>
        <v>74.88095238095238</v>
      </c>
      <c r="F30" s="167">
        <f ca="1">OFFSET('TRABALHOS INICIAIS'!$CN$28,COLUMN(E30)-1,ROW(F29)-1)</f>
        <v>18.720238095238095</v>
      </c>
      <c r="G30" s="167">
        <f ca="1">OFFSET('TRABALHOS INICIAIS'!$CN$28,COLUMN(F30)-1,ROW(G29)-1)</f>
        <v>68.731428571428566</v>
      </c>
      <c r="H30" s="167">
        <f ca="1">OFFSET('TRABALHOS INICIAIS'!$CN$28,COLUMN(G30)-1,ROW(H29)-1)</f>
        <v>8360</v>
      </c>
      <c r="I30" s="167">
        <f ca="1">OFFSET('TRABALHOS INICIAIS'!$CN$28,COLUMN(H30)-1,ROW(I29)-1)</f>
        <v>41800</v>
      </c>
      <c r="J30" s="167">
        <f ca="1">OFFSET('TRABALHOS INICIAIS'!$CN$28,COLUMN(I30)-1,ROW(J29)-1)</f>
        <v>41800</v>
      </c>
      <c r="K30" s="167">
        <f ca="1">OFFSET('TRABALHOS INICIAIS'!$CN$28,COLUMN(J30)-1,ROW(K29)-1)</f>
        <v>0</v>
      </c>
    </row>
    <row r="31" spans="1:11" x14ac:dyDescent="0.2">
      <c r="A31" s="167" t="s">
        <v>153</v>
      </c>
      <c r="B31" s="167">
        <f ca="1">OFFSET('TRABALHOS INICIAIS'!$CN$28,COLUMN(A31)-1,ROW(B30)-1)</f>
        <v>486.00000000000267</v>
      </c>
      <c r="C31" s="167">
        <f ca="1">OFFSET('TRABALHOS INICIAIS'!$CN$28,COLUMN(B31)-1,ROW(C30)-1)</f>
        <v>17018.285714285812</v>
      </c>
      <c r="D31" s="167">
        <f ca="1">OFFSET('TRABALHOS INICIAIS'!$CN$28,COLUMN(C31)-1,ROW(D30)-1)</f>
        <v>486.00000000000267</v>
      </c>
      <c r="E31" s="167">
        <f ca="1">OFFSET('TRABALHOS INICIAIS'!$CN$28,COLUMN(D31)-1,ROW(E30)-1)</f>
        <v>5.07142857142862</v>
      </c>
      <c r="F31" s="167">
        <f ca="1">OFFSET('TRABALHOS INICIAIS'!$CN$28,COLUMN(E31)-1,ROW(F30)-1)</f>
        <v>1.267857142857155</v>
      </c>
      <c r="G31" s="167">
        <f ca="1">OFFSET('TRABALHOS INICIAIS'!$CN$28,COLUMN(F31)-1,ROW(G30)-1)</f>
        <v>16.365714285714443</v>
      </c>
      <c r="H31" s="167">
        <f ca="1">OFFSET('TRABALHOS INICIAIS'!$CN$28,COLUMN(G31)-1,ROW(H30)-1)</f>
        <v>0</v>
      </c>
      <c r="I31" s="167">
        <f ca="1">OFFSET('TRABALHOS INICIAIS'!$CN$28,COLUMN(H31)-1,ROW(I30)-1)</f>
        <v>0</v>
      </c>
      <c r="J31" s="167">
        <f ca="1">OFFSET('TRABALHOS INICIAIS'!$CN$28,COLUMN(I31)-1,ROW(J30)-1)</f>
        <v>0</v>
      </c>
      <c r="K31" s="167">
        <f ca="1">OFFSET('TRABALHOS INICIAIS'!$CN$28,COLUMN(J31)-1,ROW(K30)-1)</f>
        <v>0</v>
      </c>
    </row>
    <row r="32" spans="1:11" x14ac:dyDescent="0.2">
      <c r="A32" s="167" t="s">
        <v>154</v>
      </c>
      <c r="B32" s="167">
        <f ca="1">OFFSET('TRABALHOS INICIAIS'!$CN$28,COLUMN(A32)-1,ROW(B31)-1)</f>
        <v>156.13714285714241</v>
      </c>
      <c r="C32" s="167">
        <f ca="1">OFFSET('TRABALHOS INICIAIS'!$CN$28,COLUMN(B32)-1,ROW(C31)-1)</f>
        <v>5369.1428571428405</v>
      </c>
      <c r="D32" s="167">
        <f ca="1">OFFSET('TRABALHOS INICIAIS'!$CN$28,COLUMN(C32)-1,ROW(D31)-1)</f>
        <v>156.13714285714241</v>
      </c>
      <c r="E32" s="167">
        <f ca="1">OFFSET('TRABALHOS INICIAIS'!$CN$28,COLUMN(D32)-1,ROW(E31)-1)</f>
        <v>0</v>
      </c>
      <c r="F32" s="167">
        <f ca="1">OFFSET('TRABALHOS INICIAIS'!$CN$28,COLUMN(E32)-1,ROW(F31)-1)</f>
        <v>0</v>
      </c>
      <c r="G32" s="167">
        <f ca="1">OFFSET('TRABALHOS INICIAIS'!$CN$28,COLUMN(F32)-1,ROW(G31)-1)</f>
        <v>3.2914285714285398</v>
      </c>
      <c r="H32" s="167">
        <f ca="1">OFFSET('TRABALHOS INICIAIS'!$CN$28,COLUMN(G32)-1,ROW(H31)-1)</f>
        <v>0</v>
      </c>
      <c r="I32" s="167">
        <f ca="1">OFFSET('TRABALHOS INICIAIS'!$CN$28,COLUMN(H32)-1,ROW(I31)-1)</f>
        <v>0</v>
      </c>
      <c r="J32" s="167">
        <f ca="1">OFFSET('TRABALHOS INICIAIS'!$CN$28,COLUMN(I32)-1,ROW(J31)-1)</f>
        <v>0</v>
      </c>
      <c r="K32" s="167">
        <f ca="1">OFFSET('TRABALHOS INICIAIS'!$CN$28,COLUMN(J32)-1,ROW(K31)-1)</f>
        <v>0</v>
      </c>
    </row>
    <row r="33" spans="1:12" x14ac:dyDescent="0.2">
      <c r="A33" s="167" t="s">
        <v>262</v>
      </c>
      <c r="B33" s="167">
        <f ca="1">OFFSET('TRABALHOS INICIAIS'!$CN$28,COLUMN(A33)-1,ROW(B32)-1)</f>
        <v>1283.5885714285696</v>
      </c>
      <c r="C33" s="167">
        <f ca="1">OFFSET('TRABALHOS INICIAIS'!$CN$28,COLUMN(B33)-1,ROW(C32)-1)</f>
        <v>44390.095238095171</v>
      </c>
      <c r="D33" s="167">
        <f ca="1">OFFSET('TRABALHOS INICIAIS'!$CN$28,COLUMN(C33)-1,ROW(D32)-1)</f>
        <v>1283.5885714285696</v>
      </c>
      <c r="E33" s="167">
        <f ca="1">OFFSET('TRABALHOS INICIAIS'!$CN$28,COLUMN(D33)-1,ROW(E32)-1)</f>
        <v>10.214285714285662</v>
      </c>
      <c r="F33" s="167">
        <f ca="1">OFFSET('TRABALHOS INICIAIS'!$CN$28,COLUMN(E33)-1,ROW(F32)-1)</f>
        <v>2.5535714285714155</v>
      </c>
      <c r="G33" s="167">
        <f ca="1">OFFSET('TRABALHOS INICIAIS'!$CN$28,COLUMN(F33)-1,ROW(G32)-1)</f>
        <v>32.076190476190405</v>
      </c>
      <c r="H33" s="167">
        <f ca="1">OFFSET('TRABALHOS INICIAIS'!$CN$28,COLUMN(G33)-1,ROW(H32)-1)</f>
        <v>0</v>
      </c>
      <c r="I33" s="167">
        <f ca="1">OFFSET('TRABALHOS INICIAIS'!$CN$28,COLUMN(H33)-1,ROW(I32)-1)</f>
        <v>0</v>
      </c>
      <c r="J33" s="167">
        <f ca="1">OFFSET('TRABALHOS INICIAIS'!$CN$28,COLUMN(I33)-1,ROW(J32)-1)</f>
        <v>0</v>
      </c>
      <c r="K33" s="167">
        <f ca="1">OFFSET('TRABALHOS INICIAIS'!$CN$28,COLUMN(J33)-1,ROW(K32)-1)</f>
        <v>0</v>
      </c>
    </row>
    <row r="34" spans="1:12" x14ac:dyDescent="0.2">
      <c r="A34" s="167" t="s">
        <v>263</v>
      </c>
      <c r="B34" s="167">
        <f ca="1">OFFSET('TRABALHOS INICIAIS'!$CN$28,COLUMN(A34)-1,ROW(B33)-1)</f>
        <v>2368.2857142857147</v>
      </c>
      <c r="C34" s="167">
        <f ca="1">OFFSET('TRABALHOS INICIAIS'!$CN$28,COLUMN(B34)-1,ROW(C33)-1)</f>
        <v>80421.333333333343</v>
      </c>
      <c r="D34" s="167">
        <f ca="1">OFFSET('TRABALHOS INICIAIS'!$CN$28,COLUMN(C34)-1,ROW(D33)-1)</f>
        <v>2368.2857142857147</v>
      </c>
      <c r="E34" s="167">
        <f ca="1">OFFSET('TRABALHOS INICIAIS'!$CN$28,COLUMN(D34)-1,ROW(E33)-1)</f>
        <v>21.880952380952387</v>
      </c>
      <c r="F34" s="167">
        <f ca="1">OFFSET('TRABALHOS INICIAIS'!$CN$28,COLUMN(E34)-1,ROW(F33)-1)</f>
        <v>5.4702380952380967</v>
      </c>
      <c r="G34" s="167">
        <f ca="1">OFFSET('TRABALHOS INICIAIS'!$CN$28,COLUMN(F34)-1,ROW(G33)-1)</f>
        <v>29.56952380952379</v>
      </c>
      <c r="H34" s="167">
        <f ca="1">OFFSET('TRABALHOS INICIAIS'!$CN$28,COLUMN(G34)-1,ROW(H33)-1)</f>
        <v>440</v>
      </c>
      <c r="I34" s="167">
        <f ca="1">OFFSET('TRABALHOS INICIAIS'!$CN$28,COLUMN(H34)-1,ROW(I33)-1)</f>
        <v>2200</v>
      </c>
      <c r="J34" s="167">
        <f ca="1">OFFSET('TRABALHOS INICIAIS'!$CN$28,COLUMN(I34)-1,ROW(J33)-1)</f>
        <v>2200</v>
      </c>
      <c r="K34" s="167">
        <f ca="1">OFFSET('TRABALHOS INICIAIS'!$CN$28,COLUMN(J34)-1,ROW(K33)-1)</f>
        <v>0</v>
      </c>
    </row>
    <row r="35" spans="1:12" x14ac:dyDescent="0.2">
      <c r="A35" s="167" t="s">
        <v>264</v>
      </c>
      <c r="B35" s="167">
        <f ca="1">OFFSET('TRABALHOS INICIAIS'!$CN$28,COLUMN(A35)-1,ROW(B34)-1)</f>
        <v>422.59200000000078</v>
      </c>
      <c r="C35" s="167">
        <f ca="1">OFFSET('TRABALHOS INICIAIS'!$CN$28,COLUMN(B35)-1,ROW(C34)-1)</f>
        <v>14331.542857142878</v>
      </c>
      <c r="D35" s="167">
        <f ca="1">OFFSET('TRABALHOS INICIAIS'!$CN$28,COLUMN(C35)-1,ROW(D34)-1)</f>
        <v>422.59200000000078</v>
      </c>
      <c r="E35" s="167">
        <f ca="1">OFFSET('TRABALHOS INICIAIS'!$CN$28,COLUMN(D35)-1,ROW(E34)-1)</f>
        <v>5.8809523809522579</v>
      </c>
      <c r="F35" s="167">
        <f ca="1">OFFSET('TRABALHOS INICIAIS'!$CN$28,COLUMN(E35)-1,ROW(F34)-1)</f>
        <v>1.4702380952380645</v>
      </c>
      <c r="G35" s="167">
        <f ca="1">OFFSET('TRABALHOS INICIAIS'!$CN$28,COLUMN(F35)-1,ROW(G34)-1)</f>
        <v>4.9028571428570125</v>
      </c>
      <c r="H35" s="167">
        <f ca="1">OFFSET('TRABALHOS INICIAIS'!$CN$28,COLUMN(G35)-1,ROW(H34)-1)</f>
        <v>0</v>
      </c>
      <c r="I35" s="167">
        <f ca="1">OFFSET('TRABALHOS INICIAIS'!$CN$28,COLUMN(H35)-1,ROW(I34)-1)</f>
        <v>0</v>
      </c>
      <c r="J35" s="167">
        <f ca="1">OFFSET('TRABALHOS INICIAIS'!$CN$28,COLUMN(I35)-1,ROW(J34)-1)</f>
        <v>0</v>
      </c>
      <c r="K35" s="167">
        <f ca="1">OFFSET('TRABALHOS INICIAIS'!$CN$28,COLUMN(J35)-1,ROW(K34)-1)</f>
        <v>0</v>
      </c>
    </row>
    <row r="36" spans="1:12" x14ac:dyDescent="0.2">
      <c r="A36" s="167" t="s">
        <v>265</v>
      </c>
      <c r="B36" s="167">
        <f ca="1">OFFSET('TRABALHOS INICIAIS'!$CN$28,COLUMN(A36)-1,ROW(B35)-1)</f>
        <v>1064.9862857142869</v>
      </c>
      <c r="C36" s="167">
        <f ca="1">OFFSET('TRABALHOS INICIAIS'!$CN$28,COLUMN(B36)-1,ROW(C35)-1)</f>
        <v>36442.971428571465</v>
      </c>
      <c r="D36" s="167">
        <f ca="1">OFFSET('TRABALHOS INICIAIS'!$CN$28,COLUMN(C36)-1,ROW(D35)-1)</f>
        <v>1064.9862857142869</v>
      </c>
      <c r="E36" s="167">
        <f ca="1">OFFSET('TRABALHOS INICIAIS'!$CN$28,COLUMN(D36)-1,ROW(E35)-1)</f>
        <v>29.500000000000089</v>
      </c>
      <c r="F36" s="167">
        <f ca="1">OFFSET('TRABALHOS INICIAIS'!$CN$28,COLUMN(E36)-1,ROW(F35)-1)</f>
        <v>7.3750000000000222</v>
      </c>
      <c r="G36" s="167">
        <f ca="1">OFFSET('TRABALHOS INICIAIS'!$CN$28,COLUMN(F36)-1,ROW(G35)-1)</f>
        <v>18.868571428571485</v>
      </c>
      <c r="H36" s="167">
        <f ca="1">OFFSET('TRABALHOS INICIAIS'!$CN$28,COLUMN(G36)-1,ROW(H35)-1)</f>
        <v>0</v>
      </c>
      <c r="I36" s="167">
        <f ca="1">OFFSET('TRABALHOS INICIAIS'!$CN$28,COLUMN(H36)-1,ROW(I35)-1)</f>
        <v>0</v>
      </c>
      <c r="J36" s="167">
        <f ca="1">OFFSET('TRABALHOS INICIAIS'!$CN$28,COLUMN(I36)-1,ROW(J35)-1)</f>
        <v>0</v>
      </c>
      <c r="K36" s="167">
        <f ca="1">OFFSET('TRABALHOS INICIAIS'!$CN$28,COLUMN(J36)-1,ROW(K35)-1)</f>
        <v>0</v>
      </c>
    </row>
    <row r="37" spans="1:12" x14ac:dyDescent="0.2">
      <c r="A37" s="167" t="s">
        <v>266</v>
      </c>
      <c r="B37" s="167">
        <f ca="1">OFFSET('TRABALHOS INICIAIS'!$CN$28,COLUMN(A37)-1,ROW(B36)-1)</f>
        <v>1021.7714285714294</v>
      </c>
      <c r="C37" s="167">
        <f ca="1">OFFSET('TRABALHOS INICIAIS'!$CN$28,COLUMN(B37)-1,ROW(C36)-1)</f>
        <v>35271.809523809556</v>
      </c>
      <c r="D37" s="167">
        <f ca="1">OFFSET('TRABALHOS INICIAIS'!$CN$28,COLUMN(C37)-1,ROW(D36)-1)</f>
        <v>1021.7714285714294</v>
      </c>
      <c r="E37" s="167">
        <f ca="1">OFFSET('TRABALHOS INICIAIS'!$CN$28,COLUMN(D37)-1,ROW(E36)-1)</f>
        <v>11.78571428571431</v>
      </c>
      <c r="F37" s="167">
        <f ca="1">OFFSET('TRABALHOS INICIAIS'!$CN$28,COLUMN(E37)-1,ROW(F36)-1)</f>
        <v>2.9464285714285774</v>
      </c>
      <c r="G37" s="167">
        <f ca="1">OFFSET('TRABALHOS INICIAIS'!$CN$28,COLUMN(F37)-1,ROW(G36)-1)</f>
        <v>24.255238095238148</v>
      </c>
      <c r="H37" s="167">
        <f ca="1">OFFSET('TRABALHOS INICIAIS'!$CN$28,COLUMN(G37)-1,ROW(H36)-1)</f>
        <v>880</v>
      </c>
      <c r="I37" s="167">
        <f ca="1">OFFSET('TRABALHOS INICIAIS'!$CN$28,COLUMN(H37)-1,ROW(I36)-1)</f>
        <v>4400</v>
      </c>
      <c r="J37" s="167">
        <f ca="1">OFFSET('TRABALHOS INICIAIS'!$CN$28,COLUMN(I37)-1,ROW(J36)-1)</f>
        <v>4400</v>
      </c>
      <c r="K37" s="167">
        <f ca="1">OFFSET('TRABALHOS INICIAIS'!$CN$28,COLUMN(J37)-1,ROW(K36)-1)</f>
        <v>0</v>
      </c>
    </row>
    <row r="38" spans="1:12" x14ac:dyDescent="0.2">
      <c r="A38" s="167" t="s">
        <v>164</v>
      </c>
      <c r="B38" s="167">
        <f ca="1">OFFSET('TRABALHOS INICIAIS'!$CN$28,COLUMN(A38)-1,ROW(B37)-1)</f>
        <v>6850.4085714285702</v>
      </c>
      <c r="C38" s="167">
        <f ca="1">OFFSET('TRABALHOS INICIAIS'!$CN$28,COLUMN(B38)-1,ROW(C37)-1)</f>
        <v>230560.66666666666</v>
      </c>
      <c r="D38" s="167">
        <f ca="1">OFFSET('TRABALHOS INICIAIS'!$CN$28,COLUMN(C38)-1,ROW(D37)-1)</f>
        <v>6850.4085714285702</v>
      </c>
      <c r="E38" s="167">
        <f ca="1">OFFSET('TRABALHOS INICIAIS'!$CN$28,COLUMN(D38)-1,ROW(E37)-1)</f>
        <v>329.16666666666669</v>
      </c>
      <c r="F38" s="167">
        <f ca="1">OFFSET('TRABALHOS INICIAIS'!$CN$28,COLUMN(E38)-1,ROW(F37)-1)</f>
        <v>82.291666666666671</v>
      </c>
      <c r="G38" s="167">
        <f ca="1">OFFSET('TRABALHOS INICIAIS'!$CN$28,COLUMN(F38)-1,ROW(G37)-1)</f>
        <v>44.27428571428571</v>
      </c>
      <c r="H38" s="167">
        <f ca="1">OFFSET('TRABALHOS INICIAIS'!$CN$28,COLUMN(G38)-1,ROW(H37)-1)</f>
        <v>17600.000000000004</v>
      </c>
      <c r="I38" s="167">
        <f ca="1">OFFSET('TRABALHOS INICIAIS'!$CN$28,COLUMN(H38)-1,ROW(I37)-1)</f>
        <v>88000.000000000015</v>
      </c>
      <c r="J38" s="167">
        <f ca="1">OFFSET('TRABALHOS INICIAIS'!$CN$28,COLUMN(I38)-1,ROW(J37)-1)</f>
        <v>88000.000000000015</v>
      </c>
      <c r="K38" s="167">
        <f ca="1">OFFSET('TRABALHOS INICIAIS'!$CN$28,COLUMN(J38)-1,ROW(K37)-1)</f>
        <v>0</v>
      </c>
    </row>
    <row r="39" spans="1:12" x14ac:dyDescent="0.2">
      <c r="A39" s="167" t="s">
        <v>165</v>
      </c>
      <c r="B39" s="167">
        <f ca="1">OFFSET('TRABALHOS INICIAIS'!$CN$28,COLUMN(A39)-1,ROW(B38)-1)</f>
        <v>1967.2171428571428</v>
      </c>
      <c r="C39" s="167">
        <f ca="1">OFFSET('TRABALHOS INICIAIS'!$CN$28,COLUMN(B39)-1,ROW(C38)-1)</f>
        <v>66752.761904761908</v>
      </c>
      <c r="D39" s="167">
        <f ca="1">OFFSET('TRABALHOS INICIAIS'!$CN$28,COLUMN(C39)-1,ROW(D38)-1)</f>
        <v>1967.2171428571428</v>
      </c>
      <c r="E39" s="167">
        <f ca="1">OFFSET('TRABALHOS INICIAIS'!$CN$28,COLUMN(D39)-1,ROW(E38)-1)</f>
        <v>50.571428571428562</v>
      </c>
      <c r="F39" s="167">
        <f ca="1">OFFSET('TRABALHOS INICIAIS'!$CN$28,COLUMN(E39)-1,ROW(F38)-1)</f>
        <v>12.642857142857141</v>
      </c>
      <c r="G39" s="167">
        <f ca="1">OFFSET('TRABALHOS INICIAIS'!$CN$28,COLUMN(F39)-1,ROW(G38)-1)</f>
        <v>23.577142857142857</v>
      </c>
      <c r="H39" s="167">
        <f ca="1">OFFSET('TRABALHOS INICIAIS'!$CN$28,COLUMN(G39)-1,ROW(H38)-1)</f>
        <v>1320.0000000000002</v>
      </c>
      <c r="I39" s="167">
        <f ca="1">OFFSET('TRABALHOS INICIAIS'!$CN$28,COLUMN(H39)-1,ROW(I38)-1)</f>
        <v>6600.0000000000009</v>
      </c>
      <c r="J39" s="167">
        <f ca="1">OFFSET('TRABALHOS INICIAIS'!$CN$28,COLUMN(I39)-1,ROW(J38)-1)</f>
        <v>6600.0000000000009</v>
      </c>
      <c r="K39" s="167">
        <f ca="1">OFFSET('TRABALHOS INICIAIS'!$CN$28,COLUMN(J39)-1,ROW(K38)-1)</f>
        <v>0</v>
      </c>
    </row>
    <row r="40" spans="1:12" x14ac:dyDescent="0.2">
      <c r="A40" s="167" t="s">
        <v>166</v>
      </c>
      <c r="B40" s="167">
        <f ca="1">OFFSET('TRABALHOS INICIAIS'!$CN$28,COLUMN(A40)-1,ROW(B39)-1)</f>
        <v>595.92857142857019</v>
      </c>
      <c r="C40" s="167">
        <f ca="1">OFFSET('TRABALHOS INICIAIS'!$CN$28,COLUMN(B40)-1,ROW(C39)-1)</f>
        <v>20370.571428571388</v>
      </c>
      <c r="D40" s="167">
        <f ca="1">OFFSET('TRABALHOS INICIAIS'!$CN$28,COLUMN(C40)-1,ROW(D39)-1)</f>
        <v>595.92857142857019</v>
      </c>
      <c r="E40" s="167">
        <f ca="1">OFFSET('TRABALHOS INICIAIS'!$CN$28,COLUMN(D40)-1,ROW(E39)-1)</f>
        <v>19.476190476190411</v>
      </c>
      <c r="F40" s="167">
        <f ca="1">OFFSET('TRABALHOS INICIAIS'!$CN$28,COLUMN(E40)-1,ROW(F39)-1)</f>
        <v>4.8690476190476026</v>
      </c>
      <c r="G40" s="167">
        <f ca="1">OFFSET('TRABALHOS INICIAIS'!$CN$28,COLUMN(F40)-1,ROW(G39)-1)</f>
        <v>10.125714285714249</v>
      </c>
      <c r="H40" s="167">
        <f ca="1">OFFSET('TRABALHOS INICIAIS'!$CN$28,COLUMN(G40)-1,ROW(H39)-1)</f>
        <v>880</v>
      </c>
      <c r="I40" s="167">
        <f ca="1">OFFSET('TRABALHOS INICIAIS'!$CN$28,COLUMN(H40)-1,ROW(I39)-1)</f>
        <v>4400</v>
      </c>
      <c r="J40" s="167">
        <f ca="1">OFFSET('TRABALHOS INICIAIS'!$CN$28,COLUMN(I40)-1,ROW(J39)-1)</f>
        <v>4400</v>
      </c>
      <c r="K40" s="167">
        <f ca="1">OFFSET('TRABALHOS INICIAIS'!$CN$28,COLUMN(J40)-1,ROW(K39)-1)</f>
        <v>0</v>
      </c>
    </row>
    <row r="41" spans="1:12" x14ac:dyDescent="0.2">
      <c r="A41" s="167" t="s">
        <v>167</v>
      </c>
      <c r="B41" s="167">
        <f ca="1">OFFSET('TRABALHOS INICIAIS'!$CN$28,COLUMN(A41)-1,ROW(B40)-1)</f>
        <v>913.10285714285726</v>
      </c>
      <c r="C41" s="167">
        <f ca="1">OFFSET('TRABALHOS INICIAIS'!$CN$28,COLUMN(B41)-1,ROW(C40)-1)</f>
        <v>31069.904761904767</v>
      </c>
      <c r="D41" s="167">
        <f ca="1">OFFSET('TRABALHOS INICIAIS'!$CN$28,COLUMN(C41)-1,ROW(D40)-1)</f>
        <v>913.10285714285726</v>
      </c>
      <c r="E41" s="167">
        <f ca="1">OFFSET('TRABALHOS INICIAIS'!$CN$28,COLUMN(D41)-1,ROW(E40)-1)</f>
        <v>22.904761904761902</v>
      </c>
      <c r="F41" s="167">
        <f ca="1">OFFSET('TRABALHOS INICIAIS'!$CN$28,COLUMN(E41)-1,ROW(F40)-1)</f>
        <v>5.7261904761904754</v>
      </c>
      <c r="G41" s="167">
        <f ca="1">OFFSET('TRABALHOS INICIAIS'!$CN$28,COLUMN(F41)-1,ROW(G40)-1)</f>
        <v>12.662857142857142</v>
      </c>
      <c r="H41" s="167">
        <f ca="1">OFFSET('TRABALHOS INICIAIS'!$CN$28,COLUMN(G41)-1,ROW(H40)-1)</f>
        <v>3080.0000000000005</v>
      </c>
      <c r="I41" s="167">
        <f ca="1">OFFSET('TRABALHOS INICIAIS'!$CN$28,COLUMN(H41)-1,ROW(I40)-1)</f>
        <v>15400.000000000002</v>
      </c>
      <c r="J41" s="167">
        <f ca="1">OFFSET('TRABALHOS INICIAIS'!$CN$28,COLUMN(I41)-1,ROW(J40)-1)</f>
        <v>15400.000000000002</v>
      </c>
      <c r="K41" s="167">
        <f ca="1">OFFSET('TRABALHOS INICIAIS'!$CN$28,COLUMN(J41)-1,ROW(K40)-1)</f>
        <v>0</v>
      </c>
    </row>
    <row r="42" spans="1:12" x14ac:dyDescent="0.2">
      <c r="A42" s="167" t="s">
        <v>168</v>
      </c>
      <c r="B42" s="167">
        <f ca="1">OFFSET('TRABALHOS INICIAIS'!$CN$28,COLUMN(A42)-1,ROW(B41)-1)</f>
        <v>5334.2537142857154</v>
      </c>
      <c r="C42" s="167">
        <f ca="1">OFFSET('TRABALHOS INICIAIS'!$CN$28,COLUMN(B42)-1,ROW(C41)-1)</f>
        <v>180130.36190476196</v>
      </c>
      <c r="D42" s="167">
        <f ca="1">OFFSET('TRABALHOS INICIAIS'!$CN$28,COLUMN(C42)-1,ROW(D41)-1)</f>
        <v>5334.2537142857154</v>
      </c>
      <c r="E42" s="167">
        <f ca="1">OFFSET('TRABALHOS INICIAIS'!$CN$28,COLUMN(D42)-1,ROW(E41)-1)</f>
        <v>103.97619047619051</v>
      </c>
      <c r="F42" s="167">
        <f ca="1">OFFSET('TRABALHOS INICIAIS'!$CN$28,COLUMN(E42)-1,ROW(F41)-1)</f>
        <v>25.994047619047628</v>
      </c>
      <c r="G42" s="167">
        <f ca="1">OFFSET('TRABALHOS INICIAIS'!$CN$28,COLUMN(F42)-1,ROW(G41)-1)</f>
        <v>46.438095238095265</v>
      </c>
      <c r="H42" s="167">
        <f ca="1">OFFSET('TRABALHOS INICIAIS'!$CN$28,COLUMN(G42)-1,ROW(H41)-1)</f>
        <v>9240</v>
      </c>
      <c r="I42" s="167">
        <f ca="1">OFFSET('TRABALHOS INICIAIS'!$CN$28,COLUMN(H42)-1,ROW(I41)-1)</f>
        <v>46200</v>
      </c>
      <c r="J42" s="167">
        <f ca="1">OFFSET('TRABALHOS INICIAIS'!$CN$28,COLUMN(I42)-1,ROW(J41)-1)</f>
        <v>46200</v>
      </c>
      <c r="K42" s="167">
        <f ca="1">OFFSET('TRABALHOS INICIAIS'!$CN$28,COLUMN(J42)-1,ROW(K41)-1)</f>
        <v>0</v>
      </c>
    </row>
    <row r="43" spans="1:12" x14ac:dyDescent="0.2">
      <c r="A43" s="167" t="s">
        <v>169</v>
      </c>
      <c r="B43" s="167">
        <f ca="1">OFFSET('TRABALHOS INICIAIS'!$CN$28,COLUMN(A43)-1,ROW(B42)-1)</f>
        <v>560.36571428571301</v>
      </c>
      <c r="C43" s="167">
        <f ca="1">OFFSET('TRABALHOS INICIAIS'!$CN$28,COLUMN(B43)-1,ROW(C42)-1)</f>
        <v>18778.857142857101</v>
      </c>
      <c r="D43" s="167">
        <f ca="1">OFFSET('TRABALHOS INICIAIS'!$CN$28,COLUMN(C43)-1,ROW(D42)-1)</f>
        <v>560.36571428571301</v>
      </c>
      <c r="E43" s="167">
        <f ca="1">OFFSET('TRABALHOS INICIAIS'!$CN$28,COLUMN(D43)-1,ROW(E42)-1)</f>
        <v>1.7142857142857053</v>
      </c>
      <c r="F43" s="167">
        <f ca="1">OFFSET('TRABALHOS INICIAIS'!$CN$28,COLUMN(E43)-1,ROW(F42)-1)</f>
        <v>0.42857142857142633</v>
      </c>
      <c r="G43" s="167">
        <f ca="1">OFFSET('TRABALHOS INICIAIS'!$CN$28,COLUMN(F43)-1,ROW(G42)-1)</f>
        <v>1.9999999999999896</v>
      </c>
      <c r="H43" s="167">
        <f ca="1">OFFSET('TRABALHOS INICIAIS'!$CN$28,COLUMN(G43)-1,ROW(H42)-1)</f>
        <v>880</v>
      </c>
      <c r="I43" s="167">
        <f ca="1">OFFSET('TRABALHOS INICIAIS'!$CN$28,COLUMN(H43)-1,ROW(I42)-1)</f>
        <v>4400</v>
      </c>
      <c r="J43" s="167">
        <f ca="1">OFFSET('TRABALHOS INICIAIS'!$CN$28,COLUMN(I43)-1,ROW(J42)-1)</f>
        <v>4400</v>
      </c>
      <c r="K43" s="167">
        <f ca="1">OFFSET('TRABALHOS INICIAIS'!$CN$28,COLUMN(J43)-1,ROW(K42)-1)</f>
        <v>0</v>
      </c>
    </row>
    <row r="44" spans="1:12" x14ac:dyDescent="0.2">
      <c r="A44" s="167" t="s">
        <v>170</v>
      </c>
      <c r="B44" s="167">
        <f ca="1">OFFSET('TRABALHOS INICIAIS'!$CN$28,COLUMN(A44)-1,ROW(B43)-1)</f>
        <v>954.30857142857258</v>
      </c>
      <c r="C44" s="167">
        <f ca="1">OFFSET('TRABALHOS INICIAIS'!$CN$28,COLUMN(B44)-1,ROW(C43)-1)</f>
        <v>32072.571428571468</v>
      </c>
      <c r="D44" s="167">
        <f ca="1">OFFSET('TRABALHOS INICIAIS'!$CN$28,COLUMN(C44)-1,ROW(D43)-1)</f>
        <v>954.30857142857258</v>
      </c>
      <c r="E44" s="167">
        <f ca="1">OFFSET('TRABALHOS INICIAIS'!$CN$28,COLUMN(D44)-1,ROW(E43)-1)</f>
        <v>13.619047619047638</v>
      </c>
      <c r="F44" s="167">
        <f ca="1">OFFSET('TRABALHOS INICIAIS'!$CN$28,COLUMN(E44)-1,ROW(F43)-1)</f>
        <v>3.4047619047619095</v>
      </c>
      <c r="G44" s="167">
        <f ca="1">OFFSET('TRABALHOS INICIAIS'!$CN$28,COLUMN(F44)-1,ROW(G43)-1)</f>
        <v>5.2457142857142927</v>
      </c>
      <c r="H44" s="167">
        <f ca="1">OFFSET('TRABALHOS INICIAIS'!$CN$28,COLUMN(G44)-1,ROW(H43)-1)</f>
        <v>880</v>
      </c>
      <c r="I44" s="167">
        <f ca="1">OFFSET('TRABALHOS INICIAIS'!$CN$28,COLUMN(H44)-1,ROW(I43)-1)</f>
        <v>4400</v>
      </c>
      <c r="J44" s="167">
        <f ca="1">OFFSET('TRABALHOS INICIAIS'!$CN$28,COLUMN(I44)-1,ROW(J43)-1)</f>
        <v>4400</v>
      </c>
      <c r="K44" s="167">
        <f ca="1">OFFSET('TRABALHOS INICIAIS'!$CN$28,COLUMN(J44)-1,ROW(K43)-1)</f>
        <v>0</v>
      </c>
      <c r="L44" s="166">
        <v>15.100000000000023</v>
      </c>
    </row>
    <row r="45" spans="1:12" x14ac:dyDescent="0.2">
      <c r="A45" s="167" t="s">
        <v>171</v>
      </c>
      <c r="B45" s="167">
        <f ca="1">OFFSET('TRABALHOS INICIAIS'!$CN$28,COLUMN(A45)-1,ROW(B44)-1)</f>
        <v>1881.4628571428566</v>
      </c>
      <c r="C45" s="167">
        <f ca="1">OFFSET('TRABALHOS INICIAIS'!$CN$28,COLUMN(B45)-1,ROW(C44)-1)</f>
        <v>62939.428571428551</v>
      </c>
      <c r="D45" s="167">
        <f ca="1">OFFSET('TRABALHOS INICIAIS'!$CN$28,COLUMN(C45)-1,ROW(D44)-1)</f>
        <v>1881.4628571428566</v>
      </c>
      <c r="E45" s="167">
        <f ca="1">OFFSET('TRABALHOS INICIAIS'!$CN$28,COLUMN(D45)-1,ROW(E44)-1)</f>
        <v>14.23809523809523</v>
      </c>
      <c r="F45" s="167">
        <f ca="1">OFFSET('TRABALHOS INICIAIS'!$CN$28,COLUMN(E45)-1,ROW(F44)-1)</f>
        <v>3.5595238095238075</v>
      </c>
      <c r="G45" s="167">
        <f ca="1">OFFSET('TRABALHOS INICIAIS'!$CN$28,COLUMN(F45)-1,ROW(G44)-1)</f>
        <v>4.4799999999999986</v>
      </c>
      <c r="H45" s="167">
        <f ca="1">OFFSET('TRABALHOS INICIAIS'!$CN$28,COLUMN(G45)-1,ROW(H44)-1)</f>
        <v>0</v>
      </c>
      <c r="I45" s="167">
        <f ca="1">OFFSET('TRABALHOS INICIAIS'!$CN$28,COLUMN(H45)-1,ROW(I44)-1)</f>
        <v>0</v>
      </c>
      <c r="J45" s="167">
        <f ca="1">OFFSET('TRABALHOS INICIAIS'!$CN$28,COLUMN(I45)-1,ROW(J44)-1)</f>
        <v>0</v>
      </c>
      <c r="K45" s="167">
        <f ca="1">OFFSET('TRABALHOS INICIAIS'!$CN$28,COLUMN(J45)-1,ROW(K44)-1)</f>
        <v>0</v>
      </c>
      <c r="L45" s="166">
        <v>23.699999999999989</v>
      </c>
    </row>
    <row r="46" spans="1:12" x14ac:dyDescent="0.2">
      <c r="A46" s="167" t="s">
        <v>172</v>
      </c>
      <c r="B46" s="167">
        <f ca="1">OFFSET('TRABALHOS INICIAIS'!$CN$28,COLUMN(A46)-1,ROW(B45)-1)</f>
        <v>365.70857142857403</v>
      </c>
      <c r="C46" s="167">
        <f ca="1">OFFSET('TRABALHOS INICIAIS'!$CN$28,COLUMN(B46)-1,ROW(C45)-1)</f>
        <v>12330.285714285803</v>
      </c>
      <c r="D46" s="167">
        <f ca="1">OFFSET('TRABALHOS INICIAIS'!$CN$28,COLUMN(C46)-1,ROW(D45)-1)</f>
        <v>365.70857142857403</v>
      </c>
      <c r="E46" s="167">
        <f ca="1">OFFSET('TRABALHOS INICIAIS'!$CN$28,COLUMN(D46)-1,ROW(E45)-1)</f>
        <v>0</v>
      </c>
      <c r="F46" s="167">
        <f ca="1">OFFSET('TRABALHOS INICIAIS'!$CN$28,COLUMN(E46)-1,ROW(F45)-1)</f>
        <v>0</v>
      </c>
      <c r="G46" s="167">
        <f ca="1">OFFSET('TRABALHOS INICIAIS'!$CN$28,COLUMN(F46)-1,ROW(G45)-1)</f>
        <v>2.8000000000000278</v>
      </c>
      <c r="H46" s="167">
        <f ca="1">OFFSET('TRABALHOS INICIAIS'!$CN$28,COLUMN(G46)-1,ROW(H45)-1)</f>
        <v>0</v>
      </c>
      <c r="I46" s="167">
        <f ca="1">OFFSET('TRABALHOS INICIAIS'!$CN$28,COLUMN(H46)-1,ROW(I45)-1)</f>
        <v>0</v>
      </c>
      <c r="J46" s="167">
        <f ca="1">OFFSET('TRABALHOS INICIAIS'!$CN$28,COLUMN(I46)-1,ROW(J45)-1)</f>
        <v>0</v>
      </c>
      <c r="K46" s="167">
        <f ca="1">OFFSET('TRABALHOS INICIAIS'!$CN$28,COLUMN(J46)-1,ROW(K45)-1)</f>
        <v>0</v>
      </c>
      <c r="L46" s="166">
        <v>3.4000000000000341</v>
      </c>
    </row>
    <row r="47" spans="1:12" x14ac:dyDescent="0.2">
      <c r="A47" s="167" t="s">
        <v>173</v>
      </c>
      <c r="B47" s="167">
        <f ca="1">OFFSET('TRABALHOS INICIAIS'!$CN$28,COLUMN(A47)-1,ROW(B46)-1)</f>
        <v>8778.9399999999987</v>
      </c>
      <c r="C47" s="167">
        <f ca="1">OFFSET('TRABALHOS INICIAIS'!$CN$28,COLUMN(B47)-1,ROW(C46)-1)</f>
        <v>293530.19047619047</v>
      </c>
      <c r="D47" s="167">
        <f ca="1">OFFSET('TRABALHOS INICIAIS'!$CN$28,COLUMN(C47)-1,ROW(D46)-1)</f>
        <v>8778.9399999999987</v>
      </c>
      <c r="E47" s="167">
        <f ca="1">OFFSET('TRABALHOS INICIAIS'!$CN$28,COLUMN(D47)-1,ROW(E46)-1)</f>
        <v>112.50000000000003</v>
      </c>
      <c r="F47" s="167">
        <f ca="1">OFFSET('TRABALHOS INICIAIS'!$CN$28,COLUMN(E47)-1,ROW(F46)-1)</f>
        <v>28.125000000000007</v>
      </c>
      <c r="G47" s="167">
        <f ca="1">OFFSET('TRABALHOS INICIAIS'!$CN$28,COLUMN(F47)-1,ROW(G46)-1)</f>
        <v>17.977142857142887</v>
      </c>
      <c r="H47" s="167">
        <f ca="1">OFFSET('TRABALHOS INICIAIS'!$CN$28,COLUMN(G47)-1,ROW(H46)-1)</f>
        <v>28160.000000000007</v>
      </c>
      <c r="I47" s="167">
        <f ca="1">OFFSET('TRABALHOS INICIAIS'!$CN$28,COLUMN(H47)-1,ROW(I46)-1)</f>
        <v>140800.00000000003</v>
      </c>
      <c r="J47" s="167">
        <f ca="1">OFFSET('TRABALHOS INICIAIS'!$CN$28,COLUMN(I47)-1,ROW(J46)-1)</f>
        <v>140800.00000000003</v>
      </c>
      <c r="K47" s="167">
        <f ca="1">OFFSET('TRABALHOS INICIAIS'!$CN$28,COLUMN(J47)-1,ROW(K46)-1)</f>
        <v>0</v>
      </c>
      <c r="L47" s="166">
        <v>85.799999999999955</v>
      </c>
    </row>
    <row r="48" spans="1:12" x14ac:dyDescent="0.2">
      <c r="A48" s="167" t="s">
        <v>174</v>
      </c>
      <c r="B48" s="167">
        <f ca="1">OFFSET('TRABALHOS INICIAIS'!$CN$28,COLUMN(A48)-1,ROW(B47)-1)</f>
        <v>950.75200000000484</v>
      </c>
      <c r="C48" s="167">
        <f ca="1">OFFSET('TRABALHOS INICIAIS'!$CN$28,COLUMN(B48)-1,ROW(C47)-1)</f>
        <v>32052.876190476356</v>
      </c>
      <c r="D48" s="167">
        <f ca="1">OFFSET('TRABALHOS INICIAIS'!$CN$28,COLUMN(C48)-1,ROW(D47)-1)</f>
        <v>950.75200000000484</v>
      </c>
      <c r="E48" s="167">
        <f ca="1">OFFSET('TRABALHOS INICIAIS'!$CN$28,COLUMN(D48)-1,ROW(E47)-1)</f>
        <v>3.3809523809524107</v>
      </c>
      <c r="F48" s="167">
        <f ca="1">OFFSET('TRABALHOS INICIAIS'!$CN$28,COLUMN(E48)-1,ROW(F47)-1)</f>
        <v>0.84523809523810267</v>
      </c>
      <c r="G48" s="167">
        <f ca="1">OFFSET('TRABALHOS INICIAIS'!$CN$28,COLUMN(F48)-1,ROW(G47)-1)</f>
        <v>7.2228571428572064</v>
      </c>
      <c r="H48" s="167">
        <f ca="1">OFFSET('TRABALHOS INICIAIS'!$CN$28,COLUMN(G48)-1,ROW(H47)-1)</f>
        <v>0</v>
      </c>
      <c r="I48" s="167">
        <f ca="1">OFFSET('TRABALHOS INICIAIS'!$CN$28,COLUMN(H48)-1,ROW(I47)-1)</f>
        <v>0</v>
      </c>
      <c r="J48" s="167">
        <f ca="1">OFFSET('TRABALHOS INICIAIS'!$CN$28,COLUMN(I48)-1,ROW(J47)-1)</f>
        <v>0</v>
      </c>
      <c r="K48" s="167">
        <f ca="1">OFFSET('TRABALHOS INICIAIS'!$CN$28,COLUMN(J48)-1,ROW(K47)-1)</f>
        <v>0</v>
      </c>
      <c r="L48" s="166">
        <v>7.8000000000000682</v>
      </c>
    </row>
    <row r="49" spans="1:12" x14ac:dyDescent="0.2">
      <c r="A49" s="167" t="s">
        <v>175</v>
      </c>
      <c r="B49" s="167">
        <f ca="1">OFFSET('TRABALHOS INICIAIS'!$CN$28,COLUMN(A49)-1,ROW(B48)-1)</f>
        <v>4956.8361461992154</v>
      </c>
      <c r="C49" s="167">
        <f ca="1">OFFSET('TRABALHOS INICIAIS'!$CN$28,COLUMN(B49)-1,ROW(C48)-1)</f>
        <v>165750.70815021734</v>
      </c>
      <c r="D49" s="167">
        <f ca="1">OFFSET('TRABALHOS INICIAIS'!$CN$28,COLUMN(C49)-1,ROW(D48)-1)</f>
        <v>4956.8361461992154</v>
      </c>
      <c r="E49" s="167">
        <f ca="1">OFFSET('TRABALHOS INICIAIS'!$CN$28,COLUMN(D49)-1,ROW(E48)-1)</f>
        <v>64.87074369531129</v>
      </c>
      <c r="F49" s="167">
        <f ca="1">OFFSET('TRABALHOS INICIAIS'!$CN$28,COLUMN(E49)-1,ROW(F48)-1)</f>
        <v>16.217685923827823</v>
      </c>
      <c r="G49" s="167">
        <f ca="1">OFFSET('TRABALHOS INICIAIS'!$CN$28,COLUMN(F49)-1,ROW(G48)-1)</f>
        <v>10.456732204869059</v>
      </c>
      <c r="H49" s="167">
        <f ca="1">OFFSET('TRABALHOS INICIAIS'!$CN$28,COLUMN(G49)-1,ROW(H48)-1)</f>
        <v>0</v>
      </c>
      <c r="I49" s="167">
        <f ca="1">OFFSET('TRABALHOS INICIAIS'!$CN$28,COLUMN(H49)-1,ROW(I48)-1)</f>
        <v>0</v>
      </c>
      <c r="J49" s="167">
        <f ca="1">OFFSET('TRABALHOS INICIAIS'!$CN$28,COLUMN(I49)-1,ROW(J48)-1)</f>
        <v>0</v>
      </c>
      <c r="K49" s="167">
        <f ca="1">OFFSET('TRABALHOS INICIAIS'!$CN$28,COLUMN(J49)-1,ROW(K48)-1)</f>
        <v>0</v>
      </c>
      <c r="L49" s="166">
        <v>41.5</v>
      </c>
    </row>
    <row r="50" spans="1:12" x14ac:dyDescent="0.2">
      <c r="A50" s="167" t="s">
        <v>176</v>
      </c>
      <c r="B50" s="167">
        <f ca="1">OFFSET('TRABALHOS INICIAIS'!$CN$28,COLUMN(A50)-1,ROW(B49)-1)</f>
        <v>1752.3577142857064</v>
      </c>
      <c r="C50" s="167">
        <f ca="1">OFFSET('TRABALHOS INICIAIS'!$CN$28,COLUMN(B50)-1,ROW(C49)-1)</f>
        <v>58451.923809523549</v>
      </c>
      <c r="D50" s="167">
        <f ca="1">OFFSET('TRABALHOS INICIAIS'!$CN$28,COLUMN(C50)-1,ROW(D49)-1)</f>
        <v>1752.3577142857064</v>
      </c>
      <c r="E50" s="167">
        <f ca="1">OFFSET('TRABALHOS INICIAIS'!$CN$28,COLUMN(D50)-1,ROW(E49)-1)</f>
        <v>27.547619047618898</v>
      </c>
      <c r="F50" s="167">
        <f ca="1">OFFSET('TRABALHOS INICIAIS'!$CN$28,COLUMN(E50)-1,ROW(F49)-1)</f>
        <v>6.8869047619047246</v>
      </c>
      <c r="G50" s="167">
        <f ca="1">OFFSET('TRABALHOS INICIAIS'!$CN$28,COLUMN(F50)-1,ROW(G49)-1)</f>
        <v>0.79999999999999571</v>
      </c>
      <c r="H50" s="167">
        <f ca="1">OFFSET('TRABALHOS INICIAIS'!$CN$28,COLUMN(G50)-1,ROW(H49)-1)</f>
        <v>0</v>
      </c>
      <c r="I50" s="167">
        <f ca="1">OFFSET('TRABALHOS INICIAIS'!$CN$28,COLUMN(H50)-1,ROW(I49)-1)</f>
        <v>0</v>
      </c>
      <c r="J50" s="167">
        <f ca="1">OFFSET('TRABALHOS INICIAIS'!$CN$28,COLUMN(I50)-1,ROW(J49)-1)</f>
        <v>0</v>
      </c>
      <c r="K50" s="167">
        <f ca="1">OFFSET('TRABALHOS INICIAIS'!$CN$28,COLUMN(J50)-1,ROW(K49)-1)</f>
        <v>0</v>
      </c>
      <c r="L50" s="166">
        <v>13.199999999999932</v>
      </c>
    </row>
    <row r="51" spans="1:12" x14ac:dyDescent="0.2">
      <c r="A51" s="167" t="s">
        <v>177</v>
      </c>
      <c r="B51" s="167">
        <f ca="1">OFFSET('TRABALHOS INICIAIS'!$CN$28,COLUMN(A51)-1,ROW(B50)-1)</f>
        <v>2741.1685714285713</v>
      </c>
      <c r="C51" s="167">
        <f ca="1">OFFSET('TRABALHOS INICIAIS'!$CN$28,COLUMN(B51)-1,ROW(C50)-1)</f>
        <v>91693.428571428565</v>
      </c>
      <c r="D51" s="167">
        <f ca="1">OFFSET('TRABALHOS INICIAIS'!$CN$28,COLUMN(C51)-1,ROW(D50)-1)</f>
        <v>2741.1685714285713</v>
      </c>
      <c r="E51" s="167">
        <f ca="1">OFFSET('TRABALHOS INICIAIS'!$CN$28,COLUMN(D51)-1,ROW(E50)-1)</f>
        <v>33.571428571428569</v>
      </c>
      <c r="F51" s="167">
        <f ca="1">OFFSET('TRABALHOS INICIAIS'!$CN$28,COLUMN(E51)-1,ROW(F50)-1)</f>
        <v>8.3928571428571423</v>
      </c>
      <c r="G51" s="167">
        <f ca="1">OFFSET('TRABALHOS INICIAIS'!$CN$28,COLUMN(F51)-1,ROW(G50)-1)</f>
        <v>6.4228571428571417</v>
      </c>
      <c r="H51" s="167">
        <f ca="1">OFFSET('TRABALHOS INICIAIS'!$CN$28,COLUMN(G51)-1,ROW(H50)-1)</f>
        <v>440</v>
      </c>
      <c r="I51" s="167">
        <f ca="1">OFFSET('TRABALHOS INICIAIS'!$CN$28,COLUMN(H51)-1,ROW(I50)-1)</f>
        <v>2200</v>
      </c>
      <c r="J51" s="167">
        <f ca="1">OFFSET('TRABALHOS INICIAIS'!$CN$28,COLUMN(I51)-1,ROW(J50)-1)</f>
        <v>2200</v>
      </c>
      <c r="K51" s="167">
        <f ca="1">OFFSET('TRABALHOS INICIAIS'!$CN$28,COLUMN(J51)-1,ROW(K50)-1)</f>
        <v>0</v>
      </c>
      <c r="L51" s="166">
        <v>34</v>
      </c>
    </row>
    <row r="52" spans="1:12" x14ac:dyDescent="0.2">
      <c r="A52" s="167" t="s">
        <v>178</v>
      </c>
      <c r="B52" s="167">
        <f ca="1">OFFSET('TRABALHOS INICIAIS'!$CN$28,COLUMN(A52)-1,ROW(B51)-1)</f>
        <v>4065.511428571429</v>
      </c>
      <c r="C52" s="167">
        <f ca="1">OFFSET('TRABALHOS INICIAIS'!$CN$28,COLUMN(B52)-1,ROW(C51)-1)</f>
        <v>135899.33333333334</v>
      </c>
      <c r="D52" s="167">
        <f ca="1">OFFSET('TRABALHOS INICIAIS'!$CN$28,COLUMN(C52)-1,ROW(D51)-1)</f>
        <v>4065.511428571429</v>
      </c>
      <c r="E52" s="167">
        <f ca="1">OFFSET('TRABALHOS INICIAIS'!$CN$28,COLUMN(D52)-1,ROW(E51)-1)</f>
        <v>64.595238095238201</v>
      </c>
      <c r="F52" s="167">
        <f ca="1">OFFSET('TRABALHOS INICIAIS'!$CN$28,COLUMN(E52)-1,ROW(F51)-1)</f>
        <v>16.14880952380955</v>
      </c>
      <c r="G52" s="167">
        <f ca="1">OFFSET('TRABALHOS INICIAIS'!$CN$28,COLUMN(F52)-1,ROW(G51)-1)</f>
        <v>7.6457142857142966</v>
      </c>
      <c r="H52" s="167">
        <f ca="1">OFFSET('TRABALHOS INICIAIS'!$CN$28,COLUMN(G52)-1,ROW(H51)-1)</f>
        <v>7040.0000000000009</v>
      </c>
      <c r="I52" s="167">
        <f ca="1">OFFSET('TRABALHOS INICIAIS'!$CN$28,COLUMN(H52)-1,ROW(I51)-1)</f>
        <v>35200</v>
      </c>
      <c r="J52" s="167">
        <f ca="1">OFFSET('TRABALHOS INICIAIS'!$CN$28,COLUMN(I52)-1,ROW(J51)-1)</f>
        <v>35200</v>
      </c>
      <c r="K52" s="167">
        <f ca="1">OFFSET('TRABALHOS INICIAIS'!$CN$28,COLUMN(J52)-1,ROW(K51)-1)</f>
        <v>0</v>
      </c>
      <c r="L52" s="166">
        <v>56.600000000000023</v>
      </c>
    </row>
    <row r="53" spans="1:12" x14ac:dyDescent="0.2">
      <c r="A53" s="167" t="s">
        <v>179</v>
      </c>
      <c r="B53" s="167">
        <f ca="1">OFFSET('TRABALHOS INICIAIS'!$CN$28,COLUMN(A53)-1,ROW(B52)-1)</f>
        <v>534.23999999999751</v>
      </c>
      <c r="C53" s="167">
        <f ca="1">OFFSET('TRABALHOS INICIAIS'!$CN$28,COLUMN(B53)-1,ROW(C52)-1)</f>
        <v>18310.857142857054</v>
      </c>
      <c r="D53" s="167">
        <f ca="1">OFFSET('TRABALHOS INICIAIS'!$CN$28,COLUMN(C53)-1,ROW(D52)-1)</f>
        <v>534.23999999999751</v>
      </c>
      <c r="E53" s="167">
        <f ca="1">OFFSET('TRABALHOS INICIAIS'!$CN$28,COLUMN(D53)-1,ROW(E52)-1)</f>
        <v>1.7142857142857006</v>
      </c>
      <c r="F53" s="167">
        <f ca="1">OFFSET('TRABALHOS INICIAIS'!$CN$28,COLUMN(E53)-1,ROW(F52)-1)</f>
        <v>0.42857142857142516</v>
      </c>
      <c r="G53" s="167">
        <f ca="1">OFFSET('TRABALHOS INICIAIS'!$CN$28,COLUMN(F53)-1,ROW(G52)-1)</f>
        <v>10.057142857142777</v>
      </c>
      <c r="H53" s="167">
        <f ca="1">OFFSET('TRABALHOS INICIAIS'!$CN$28,COLUMN(G53)-1,ROW(H52)-1)</f>
        <v>2640.0000000000005</v>
      </c>
      <c r="I53" s="167">
        <f ca="1">OFFSET('TRABALHOS INICIAIS'!$CN$28,COLUMN(H53)-1,ROW(I52)-1)</f>
        <v>13200.000000000002</v>
      </c>
      <c r="J53" s="167">
        <f ca="1">OFFSET('TRABALHOS INICIAIS'!$CN$28,COLUMN(I53)-1,ROW(J52)-1)</f>
        <v>13200.000000000002</v>
      </c>
      <c r="K53" s="167">
        <f ca="1">OFFSET('TRABALHOS INICIAIS'!$CN$28,COLUMN(J53)-1,ROW(K52)-1)</f>
        <v>0</v>
      </c>
      <c r="L53" s="166">
        <v>5.7999999999999545</v>
      </c>
    </row>
    <row r="54" spans="1:12" x14ac:dyDescent="0.2">
      <c r="A54" s="167" t="s">
        <v>180</v>
      </c>
      <c r="B54" s="167">
        <f ca="1">OFFSET('TRABALHOS INICIAIS'!$CN$28,COLUMN(A54)-1,ROW(B53)-1)</f>
        <v>683.24571428571687</v>
      </c>
      <c r="C54" s="167">
        <f ca="1">OFFSET('TRABALHOS INICIAIS'!$CN$28,COLUMN(B54)-1,ROW(C53)-1)</f>
        <v>23057.142857142946</v>
      </c>
      <c r="D54" s="167">
        <f ca="1">OFFSET('TRABALHOS INICIAIS'!$CN$28,COLUMN(C54)-1,ROW(D53)-1)</f>
        <v>683.24571428571687</v>
      </c>
      <c r="E54" s="167">
        <f ca="1">OFFSET('TRABALHOS INICIAIS'!$CN$28,COLUMN(D54)-1,ROW(E53)-1)</f>
        <v>9.214285714285765</v>
      </c>
      <c r="F54" s="167">
        <f ca="1">OFFSET('TRABALHOS INICIAIS'!$CN$28,COLUMN(E54)-1,ROW(F53)-1)</f>
        <v>2.3035714285714413</v>
      </c>
      <c r="G54" s="167">
        <f ca="1">OFFSET('TRABALHOS INICIAIS'!$CN$28,COLUMN(F54)-1,ROW(G53)-1)</f>
        <v>5.6457142857143161</v>
      </c>
      <c r="H54" s="167">
        <f ca="1">OFFSET('TRABALHOS INICIAIS'!$CN$28,COLUMN(G54)-1,ROW(H53)-1)</f>
        <v>0</v>
      </c>
      <c r="I54" s="167">
        <f ca="1">OFFSET('TRABALHOS INICIAIS'!$CN$28,COLUMN(H54)-1,ROW(I53)-1)</f>
        <v>0</v>
      </c>
      <c r="J54" s="167">
        <f ca="1">OFFSET('TRABALHOS INICIAIS'!$CN$28,COLUMN(I54)-1,ROW(J53)-1)</f>
        <v>0</v>
      </c>
      <c r="K54" s="167">
        <f ca="1">OFFSET('TRABALHOS INICIAIS'!$CN$28,COLUMN(J54)-1,ROW(K53)-1)</f>
        <v>0</v>
      </c>
      <c r="L54" s="166">
        <v>8.2000000000000455</v>
      </c>
    </row>
    <row r="55" spans="1:12" x14ac:dyDescent="0.2">
      <c r="A55" s="167" t="s">
        <v>181</v>
      </c>
      <c r="B55" s="167">
        <f ca="1">OFFSET('TRABALHOS INICIAIS'!$CN$28,COLUMN(A55)-1,ROW(B54)-1)</f>
        <v>1822.2171428571392</v>
      </c>
      <c r="C55" s="167">
        <f ca="1">OFFSET('TRABALHOS INICIAIS'!$CN$28,COLUMN(B55)-1,ROW(C54)-1)</f>
        <v>60780.571428571311</v>
      </c>
      <c r="D55" s="167">
        <f ca="1">OFFSET('TRABALHOS INICIAIS'!$CN$28,COLUMN(C55)-1,ROW(D54)-1)</f>
        <v>1822.2171428571392</v>
      </c>
      <c r="E55" s="167">
        <f ca="1">OFFSET('TRABALHOS INICIAIS'!$CN$28,COLUMN(D55)-1,ROW(E54)-1)</f>
        <v>12.738095238095209</v>
      </c>
      <c r="F55" s="167">
        <f ca="1">OFFSET('TRABALHOS INICIAIS'!$CN$28,COLUMN(E55)-1,ROW(F54)-1)</f>
        <v>3.1845238095238022</v>
      </c>
      <c r="G55" s="167">
        <f ca="1">OFFSET('TRABALHOS INICIAIS'!$CN$28,COLUMN(F55)-1,ROW(G54)-1)</f>
        <v>0.79999999999999727</v>
      </c>
      <c r="H55" s="167">
        <f ca="1">OFFSET('TRABALHOS INICIAIS'!$CN$28,COLUMN(G55)-1,ROW(H54)-1)</f>
        <v>3520.0000000000005</v>
      </c>
      <c r="I55" s="167">
        <f ca="1">OFFSET('TRABALHOS INICIAIS'!$CN$28,COLUMN(H55)-1,ROW(I54)-1)</f>
        <v>17600</v>
      </c>
      <c r="J55" s="167">
        <f ca="1">OFFSET('TRABALHOS INICIAIS'!$CN$28,COLUMN(I55)-1,ROW(J54)-1)</f>
        <v>17600</v>
      </c>
      <c r="K55" s="167">
        <f ca="1">OFFSET('TRABALHOS INICIAIS'!$CN$28,COLUMN(J55)-1,ROW(K54)-1)</f>
        <v>0</v>
      </c>
      <c r="L55" s="166">
        <v>27.299999999999955</v>
      </c>
    </row>
    <row r="56" spans="1:12" x14ac:dyDescent="0.2">
      <c r="A56" s="167" t="s">
        <v>182</v>
      </c>
      <c r="B56" s="167">
        <f ca="1">OFFSET('TRABALHOS INICIAIS'!$CN$28,COLUMN(A56)-1,ROW(B55)-1)</f>
        <v>2146.4228571428607</v>
      </c>
      <c r="C56" s="167">
        <f ca="1">OFFSET('TRABALHOS INICIAIS'!$CN$28,COLUMN(B56)-1,ROW(C55)-1)</f>
        <v>71588.571428571551</v>
      </c>
      <c r="D56" s="167">
        <f ca="1">OFFSET('TRABALHOS INICIAIS'!$CN$28,COLUMN(C56)-1,ROW(D55)-1)</f>
        <v>2146.4228571428607</v>
      </c>
      <c r="E56" s="167">
        <f ca="1">OFFSET('TRABALHOS INICIAIS'!$CN$28,COLUMN(D56)-1,ROW(E55)-1)</f>
        <v>3.3809523809523805</v>
      </c>
      <c r="F56" s="167">
        <f ca="1">OFFSET('TRABALHOS INICIAIS'!$CN$28,COLUMN(E56)-1,ROW(F55)-1)</f>
        <v>0.84523809523809512</v>
      </c>
      <c r="G56" s="167">
        <f ca="1">OFFSET('TRABALHOS INICIAIS'!$CN$28,COLUMN(F56)-1,ROW(G55)-1)</f>
        <v>0.82285714285714617</v>
      </c>
      <c r="H56" s="167">
        <f ca="1">OFFSET('TRABALHOS INICIAIS'!$CN$28,COLUMN(G56)-1,ROW(H55)-1)</f>
        <v>6600</v>
      </c>
      <c r="I56" s="167">
        <f ca="1">OFFSET('TRABALHOS INICIAIS'!$CN$28,COLUMN(H56)-1,ROW(I55)-1)</f>
        <v>33000</v>
      </c>
      <c r="J56" s="167">
        <f ca="1">OFFSET('TRABALHOS INICIAIS'!$CN$28,COLUMN(I56)-1,ROW(J55)-1)</f>
        <v>33000</v>
      </c>
      <c r="K56" s="167">
        <f ca="1">OFFSET('TRABALHOS INICIAIS'!$CN$28,COLUMN(J56)-1,ROW(K55)-1)</f>
        <v>0</v>
      </c>
      <c r="L56" s="166">
        <v>34.300000000000068</v>
      </c>
    </row>
    <row r="57" spans="1:12" x14ac:dyDescent="0.2">
      <c r="A57" s="184" t="s">
        <v>267</v>
      </c>
      <c r="B57" s="184">
        <f ca="1">(SUM(B$44:B$56)/SUM($L$44:$L$56))*$L57</f>
        <v>940.0381796820003</v>
      </c>
      <c r="C57" s="184">
        <f t="shared" ref="C57:K59" ca="1" si="0">(SUM(C$44:C$56)/SUM($L$44:$L$56))*$L57</f>
        <v>31454.033149670777</v>
      </c>
      <c r="D57" s="184">
        <f t="shared" ca="1" si="0"/>
        <v>940.0381796820003</v>
      </c>
      <c r="E57" s="184">
        <f t="shared" ca="1" si="0"/>
        <v>10.738799784609778</v>
      </c>
      <c r="F57" s="184">
        <f t="shared" ca="1" si="0"/>
        <v>2.6846999461524446</v>
      </c>
      <c r="G57" s="184">
        <f t="shared" ca="1" si="0"/>
        <v>2.3885432054152358</v>
      </c>
      <c r="H57" s="184">
        <f t="shared" ca="1" si="0"/>
        <v>1464.4463134286548</v>
      </c>
      <c r="I57" s="184">
        <f t="shared" ca="1" si="0"/>
        <v>7322.2315671432734</v>
      </c>
      <c r="J57" s="184">
        <f t="shared" ca="1" si="0"/>
        <v>7322.2315671432734</v>
      </c>
      <c r="K57" s="184">
        <f t="shared" ca="1" si="0"/>
        <v>0</v>
      </c>
      <c r="L57" s="166">
        <v>10.600000000000023</v>
      </c>
    </row>
    <row r="58" spans="1:12" x14ac:dyDescent="0.2">
      <c r="A58" s="184" t="s">
        <v>268</v>
      </c>
      <c r="B58" s="184">
        <f t="shared" ref="B58:B59" ca="1" si="1">(SUM(B$44:B$56)/SUM($L$44:$L$56))*$L58</f>
        <v>673.9896382625567</v>
      </c>
      <c r="C58" s="184">
        <f t="shared" ca="1" si="0"/>
        <v>22551.948295990049</v>
      </c>
      <c r="D58" s="184">
        <f t="shared" ca="1" si="0"/>
        <v>673.9896382625567</v>
      </c>
      <c r="E58" s="184">
        <f t="shared" ca="1" si="0"/>
        <v>7.6995168267012408</v>
      </c>
      <c r="F58" s="184">
        <f t="shared" ca="1" si="0"/>
        <v>1.9248792066753102</v>
      </c>
      <c r="G58" s="184">
        <f t="shared" ca="1" si="0"/>
        <v>1.7125404114297675</v>
      </c>
      <c r="H58" s="184">
        <f t="shared" ca="1" si="0"/>
        <v>1049.9803756658132</v>
      </c>
      <c r="I58" s="184">
        <f t="shared" ca="1" si="0"/>
        <v>5249.9018783290658</v>
      </c>
      <c r="J58" s="184">
        <f t="shared" ca="1" si="0"/>
        <v>5249.9018783290658</v>
      </c>
      <c r="K58" s="184">
        <f t="shared" ca="1" si="0"/>
        <v>0</v>
      </c>
      <c r="L58" s="166">
        <v>7.5999999999999091</v>
      </c>
    </row>
    <row r="59" spans="1:12" x14ac:dyDescent="0.2">
      <c r="A59" s="184" t="s">
        <v>269</v>
      </c>
      <c r="B59" s="184">
        <f t="shared" ca="1" si="1"/>
        <v>1347.9792765251336</v>
      </c>
      <c r="C59" s="184">
        <f t="shared" ca="1" si="0"/>
        <v>45103.896591980774</v>
      </c>
      <c r="D59" s="184">
        <f t="shared" ca="1" si="0"/>
        <v>1347.9792765251336</v>
      </c>
      <c r="E59" s="184">
        <f t="shared" ca="1" si="0"/>
        <v>15.399033653402713</v>
      </c>
      <c r="F59" s="184">
        <f t="shared" ca="1" si="0"/>
        <v>3.8497584133506781</v>
      </c>
      <c r="G59" s="184">
        <f t="shared" ca="1" si="0"/>
        <v>3.4250808228595866</v>
      </c>
      <c r="H59" s="184">
        <f t="shared" ca="1" si="0"/>
        <v>2099.9607513316578</v>
      </c>
      <c r="I59" s="184">
        <f t="shared" ca="1" si="0"/>
        <v>10499.803756658288</v>
      </c>
      <c r="J59" s="184">
        <f t="shared" ca="1" si="0"/>
        <v>10499.803756658288</v>
      </c>
      <c r="K59" s="184">
        <f t="shared" ca="1" si="0"/>
        <v>0</v>
      </c>
      <c r="L59" s="166">
        <v>15.200000000000045</v>
      </c>
    </row>
  </sheetData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237</v>
      </c>
    </row>
    <row r="2" spans="2:9" ht="16.5" thickBot="1" x14ac:dyDescent="0.3">
      <c r="B2" s="99" t="s">
        <v>115</v>
      </c>
      <c r="C2" s="29" t="s">
        <v>145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26660.571428571464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799.81714285714384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26660.571428571464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799.81714285714384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47.976190476190546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47.976190476190546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11.994047619047636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236</v>
      </c>
    </row>
    <row r="2" spans="2:9" ht="16.5" thickBot="1" x14ac:dyDescent="0.3">
      <c r="B2" s="99" t="s">
        <v>115</v>
      </c>
      <c r="C2" s="29" t="s">
        <v>146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11653.71428571425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349.6114285714275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11653.71428571425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349.6114285714275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2.5476190476190395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2.5476190476190395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0.63690476190475986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235</v>
      </c>
    </row>
    <row r="2" spans="2:9" ht="16.5" thickBot="1" x14ac:dyDescent="0.3">
      <c r="B2" s="99" t="s">
        <v>115</v>
      </c>
      <c r="C2" s="29" t="s">
        <v>147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33980.571428571428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1019.4171428571428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33980.571428571428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1019.4171428571428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13.69047619047619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13.69047619047619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3.4226190476190474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234</v>
      </c>
    </row>
    <row r="2" spans="2:9" ht="16.5" thickBot="1" x14ac:dyDescent="0.3">
      <c r="B2" s="99" t="s">
        <v>115</v>
      </c>
      <c r="C2" s="29" t="s">
        <v>148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4803.4285714285543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144.10285714285664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4803.4285714285543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144.10285714285664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233</v>
      </c>
    </row>
    <row r="2" spans="2:9" ht="16.5" thickBot="1" x14ac:dyDescent="0.3">
      <c r="B2" s="99" t="s">
        <v>115</v>
      </c>
      <c r="C2" s="29" t="s">
        <v>149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11413.714285714348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342.41142857143041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11413.714285714348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342.41142857143041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0.8571428571428622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0.8571428571428622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0.21428571428571555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40.000000000000227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40.000000000000227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0.8000000000000046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232</v>
      </c>
    </row>
    <row r="2" spans="2:9" ht="16.5" thickBot="1" x14ac:dyDescent="0.3">
      <c r="B2" s="99" t="s">
        <v>115</v>
      </c>
      <c r="C2" s="29" t="s">
        <v>150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1203.4285714285409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36.102857142856223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1203.4285714285409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36.102857142856223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231</v>
      </c>
    </row>
    <row r="2" spans="2:9" ht="16.5" thickBot="1" x14ac:dyDescent="0.3">
      <c r="B2" s="99" t="s">
        <v>115</v>
      </c>
      <c r="C2" s="29" t="s">
        <v>151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15083.999999999964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452.5199999999989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15083.999999999964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452.5199999999989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1.6666666666666625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1.6666666666666625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0.41666666666666563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230</v>
      </c>
    </row>
    <row r="2" spans="2:9" ht="16.5" thickBot="1" x14ac:dyDescent="0.3">
      <c r="B2" s="99" t="s">
        <v>115</v>
      </c>
      <c r="C2" s="29" t="s">
        <v>152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57488.57142857142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1724.6571428571426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57488.57142857142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1724.6571428571426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18.61904761904762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18.61904761904762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4.6547619047619051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243.42857142857142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243.42857142857142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4.8685714285714283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24200.000000000004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4840.0000000000009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24200.000000000004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24200.000000000004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229</v>
      </c>
    </row>
    <row r="2" spans="2:9" ht="16.5" thickBot="1" x14ac:dyDescent="0.3">
      <c r="B2" s="99" t="s">
        <v>115</v>
      </c>
      <c r="C2" s="29" t="s">
        <v>152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117516.38095238095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3525.4914285714281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117516.38095238095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3525.4914285714281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56.261904761904759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56.261904761904759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14.06547619047619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3193.1428571428569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3193.1428571428569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63.862857142857138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17600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3520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17600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17600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228</v>
      </c>
    </row>
    <row r="2" spans="2:9" ht="16.5" thickBot="1" x14ac:dyDescent="0.3">
      <c r="B2" s="99" t="s">
        <v>115</v>
      </c>
      <c r="C2" s="29" t="s">
        <v>153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16200.000000000089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486.00000000000267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16200.000000000089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486.00000000000267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5.07142857142862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5.07142857142862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1.267857142857155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818.28571428572207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818.28571428572207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16.365714285714443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F27"/>
  <sheetViews>
    <sheetView workbookViewId="0"/>
  </sheetViews>
  <sheetFormatPr defaultRowHeight="15.75" x14ac:dyDescent="0.25"/>
  <cols>
    <col min="1" max="1" width="7.85546875" style="6" customWidth="1"/>
    <col min="2" max="2" width="14.7109375" style="3" customWidth="1"/>
    <col min="3" max="3" width="112.7109375" style="3" customWidth="1"/>
    <col min="4" max="4" width="8.140625" style="4" customWidth="1"/>
    <col min="5" max="5" width="15" style="5" customWidth="1"/>
    <col min="6" max="16384" width="9.140625" style="3"/>
  </cols>
  <sheetData>
    <row r="1" spans="1:6" ht="16.5" thickBot="1" x14ac:dyDescent="0.3"/>
    <row r="2" spans="1:6" ht="21" customHeight="1" x14ac:dyDescent="0.25">
      <c r="B2" s="178" t="s">
        <v>59</v>
      </c>
      <c r="C2" s="179"/>
      <c r="D2" s="179"/>
      <c r="E2" s="180"/>
    </row>
    <row r="3" spans="1:6" ht="18.75" customHeight="1" thickBot="1" x14ac:dyDescent="0.3">
      <c r="B3" s="181"/>
      <c r="C3" s="182"/>
      <c r="D3" s="182"/>
      <c r="E3" s="183"/>
    </row>
    <row r="4" spans="1:6" s="10" customFormat="1" ht="13.5" customHeight="1" thickBot="1" x14ac:dyDescent="0.3">
      <c r="A4" s="6"/>
      <c r="B4" s="7"/>
      <c r="C4" s="8"/>
      <c r="D4" s="9"/>
      <c r="E4" s="8"/>
    </row>
    <row r="5" spans="1:6" s="14" customFormat="1" ht="33" customHeight="1" thickBot="1" x14ac:dyDescent="0.3">
      <c r="A5" s="83"/>
      <c r="B5" s="11" t="s">
        <v>14</v>
      </c>
      <c r="C5" s="11" t="s">
        <v>15</v>
      </c>
      <c r="D5" s="11" t="s">
        <v>16</v>
      </c>
      <c r="E5" s="12" t="s">
        <v>17</v>
      </c>
      <c r="F5" s="13"/>
    </row>
    <row r="6" spans="1:6" hidden="1" x14ac:dyDescent="0.25">
      <c r="B6" s="15"/>
      <c r="C6" s="10"/>
      <c r="D6" s="15"/>
      <c r="E6" s="16"/>
    </row>
    <row r="7" spans="1:6" hidden="1" x14ac:dyDescent="0.25">
      <c r="B7" s="15"/>
      <c r="C7" s="10"/>
      <c r="D7" s="15"/>
      <c r="E7" s="16"/>
    </row>
    <row r="8" spans="1:6" hidden="1" x14ac:dyDescent="0.25">
      <c r="B8" s="15"/>
      <c r="C8" s="10"/>
      <c r="D8" s="15"/>
      <c r="E8" s="16"/>
    </row>
    <row r="9" spans="1:6" hidden="1" x14ac:dyDescent="0.25">
      <c r="B9" s="15"/>
      <c r="C9" s="10"/>
      <c r="D9" s="15"/>
      <c r="E9" s="16"/>
    </row>
    <row r="10" spans="1:6" hidden="1" x14ac:dyDescent="0.25">
      <c r="B10" s="15"/>
      <c r="C10" s="10"/>
      <c r="D10" s="15"/>
      <c r="E10" s="16"/>
    </row>
    <row r="11" spans="1:6" hidden="1" x14ac:dyDescent="0.25">
      <c r="B11" s="15"/>
      <c r="C11" s="10"/>
      <c r="D11" s="15"/>
      <c r="E11" s="16"/>
    </row>
    <row r="12" spans="1:6" hidden="1" x14ac:dyDescent="0.25">
      <c r="B12" s="15"/>
      <c r="C12" s="10"/>
      <c r="D12" s="15"/>
      <c r="E12" s="16"/>
    </row>
    <row r="13" spans="1:6" hidden="1" x14ac:dyDescent="0.25">
      <c r="B13" s="15"/>
      <c r="C13" s="10"/>
      <c r="D13" s="15"/>
      <c r="E13" s="16"/>
    </row>
    <row r="14" spans="1:6" hidden="1" x14ac:dyDescent="0.25">
      <c r="B14" s="15"/>
      <c r="C14" s="10"/>
      <c r="D14" s="15"/>
      <c r="E14" s="16"/>
    </row>
    <row r="15" spans="1:6" hidden="1" x14ac:dyDescent="0.25">
      <c r="B15" s="15"/>
      <c r="C15" s="10"/>
      <c r="D15" s="15"/>
      <c r="E15" s="16"/>
    </row>
    <row r="16" spans="1:6" ht="8.25" customHeight="1" thickBot="1" x14ac:dyDescent="0.3">
      <c r="B16" s="15"/>
      <c r="C16" s="10"/>
      <c r="D16" s="15"/>
      <c r="E16" s="16"/>
    </row>
    <row r="17" spans="1:6" ht="15" customHeight="1" thickBot="1" x14ac:dyDescent="0.3">
      <c r="B17" s="17"/>
      <c r="C17" s="18" t="s">
        <v>18</v>
      </c>
      <c r="D17" s="19"/>
      <c r="E17" s="20"/>
    </row>
    <row r="18" spans="1:6" ht="5.25" customHeight="1" x14ac:dyDescent="0.25">
      <c r="B18" s="21"/>
      <c r="C18" s="22"/>
      <c r="D18" s="21"/>
      <c r="E18" s="23"/>
    </row>
    <row r="19" spans="1:6" ht="17.100000000000001" customHeight="1" x14ac:dyDescent="0.25">
      <c r="A19" s="84"/>
      <c r="B19" s="24" t="s">
        <v>19</v>
      </c>
      <c r="C19" s="25" t="s">
        <v>20</v>
      </c>
      <c r="D19" s="26" t="s">
        <v>21</v>
      </c>
      <c r="E19" s="27"/>
    </row>
    <row r="20" spans="1:6" ht="17.100000000000001" customHeight="1" x14ac:dyDescent="0.25">
      <c r="A20" s="84"/>
      <c r="B20" s="24" t="s">
        <v>22</v>
      </c>
      <c r="C20" s="25" t="s">
        <v>23</v>
      </c>
      <c r="D20" s="26" t="s">
        <v>21</v>
      </c>
      <c r="E20" s="27"/>
    </row>
    <row r="21" spans="1:6" ht="17.100000000000001" customHeight="1" x14ac:dyDescent="0.25">
      <c r="A21" s="84"/>
      <c r="B21" s="24" t="s">
        <v>24</v>
      </c>
      <c r="C21" s="25" t="s">
        <v>25</v>
      </c>
      <c r="D21" s="26" t="s">
        <v>21</v>
      </c>
      <c r="E21" s="27"/>
      <c r="F21" s="79"/>
    </row>
    <row r="22" spans="1:6" ht="17.100000000000001" customHeight="1" x14ac:dyDescent="0.25">
      <c r="A22" s="84"/>
      <c r="B22" s="24" t="s">
        <v>24</v>
      </c>
      <c r="C22" s="25" t="s">
        <v>27</v>
      </c>
      <c r="D22" s="26" t="s">
        <v>26</v>
      </c>
      <c r="E22" s="27"/>
      <c r="F22" s="79"/>
    </row>
    <row r="23" spans="1:6" ht="17.100000000000001" customHeight="1" x14ac:dyDescent="0.25">
      <c r="A23" s="84"/>
      <c r="B23" s="24" t="s">
        <v>24</v>
      </c>
      <c r="C23" s="25" t="s">
        <v>28</v>
      </c>
      <c r="D23" s="26" t="s">
        <v>26</v>
      </c>
      <c r="E23" s="27"/>
      <c r="F23" s="79"/>
    </row>
    <row r="24" spans="1:6" ht="16.5" customHeight="1" x14ac:dyDescent="0.25">
      <c r="A24" s="84"/>
      <c r="B24" s="24" t="s">
        <v>29</v>
      </c>
      <c r="C24" s="25" t="s">
        <v>30</v>
      </c>
      <c r="D24" s="26" t="s">
        <v>21</v>
      </c>
      <c r="E24" s="27"/>
      <c r="F24" s="79"/>
    </row>
    <row r="25" spans="1:6" ht="17.100000000000001" customHeight="1" x14ac:dyDescent="0.25">
      <c r="A25" s="84"/>
      <c r="B25" s="24" t="s">
        <v>24</v>
      </c>
      <c r="C25" s="25" t="s">
        <v>31</v>
      </c>
      <c r="D25" s="26" t="s">
        <v>21</v>
      </c>
      <c r="E25" s="27"/>
      <c r="F25" s="79"/>
    </row>
    <row r="26" spans="1:6" ht="17.100000000000001" customHeight="1" x14ac:dyDescent="0.25">
      <c r="A26" s="84"/>
      <c r="B26" s="24" t="s">
        <v>24</v>
      </c>
      <c r="C26" s="25" t="s">
        <v>32</v>
      </c>
      <c r="D26" s="26" t="s">
        <v>26</v>
      </c>
      <c r="E26" s="27"/>
      <c r="F26" s="79"/>
    </row>
    <row r="27" spans="1:6" ht="17.100000000000001" customHeight="1" x14ac:dyDescent="0.25">
      <c r="A27" s="84"/>
      <c r="B27" s="24" t="s">
        <v>24</v>
      </c>
      <c r="C27" s="25" t="s">
        <v>33</v>
      </c>
      <c r="D27" s="26" t="s">
        <v>26</v>
      </c>
      <c r="E27" s="27"/>
      <c r="F27" s="79"/>
    </row>
  </sheetData>
  <mergeCells count="1">
    <mergeCell ref="B2:E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227</v>
      </c>
    </row>
    <row r="2" spans="2:9" ht="16.5" thickBot="1" x14ac:dyDescent="0.3">
      <c r="B2" s="99" t="s">
        <v>115</v>
      </c>
      <c r="C2" s="29" t="s">
        <v>154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5204.5714285714139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156.13714285714241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5204.5714285714139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156.13714285714241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164.57142857142699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164.57142857142699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3.2914285714285398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226</v>
      </c>
    </row>
    <row r="2" spans="2:9" ht="16.5" thickBot="1" x14ac:dyDescent="0.3">
      <c r="B2" s="99" t="s">
        <v>115</v>
      </c>
      <c r="C2" s="29" t="s">
        <v>155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7148.5714285713948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214.45714285714183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7148.5714285713948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214.45714285714183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1.7142857142857006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1.7142857142857006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0.42857142857142516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167.80952380952249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167.80952380952249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3.35619047619045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225</v>
      </c>
    </row>
    <row r="2" spans="2:9" ht="16.5" thickBot="1" x14ac:dyDescent="0.3">
      <c r="B2" s="99" t="s">
        <v>115</v>
      </c>
      <c r="C2" s="29" t="s">
        <v>156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9659.428571428587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289.78285714285761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9659.428571428587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289.78285714285761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428.00000000000216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428.00000000000216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8.5600000000000431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224</v>
      </c>
    </row>
    <row r="2" spans="2:9" ht="16.5" thickBot="1" x14ac:dyDescent="0.3">
      <c r="B2" s="99" t="s">
        <v>115</v>
      </c>
      <c r="C2" s="29" t="s">
        <v>157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25978.285714285674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779.34857142857015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25978.285714285674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779.34857142857015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8.4999999999999609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8.4999999999999609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2.1249999999999902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1007.9999999999953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1007.9999999999953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20.159999999999908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223</v>
      </c>
    </row>
    <row r="2" spans="2:9" ht="16.5" thickBot="1" x14ac:dyDescent="0.3">
      <c r="B2" s="99" t="s">
        <v>115</v>
      </c>
      <c r="C2" s="29" t="s">
        <v>158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18017.142857142942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540.51428571428823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18017.142857142942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540.51428571428823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5.1190476190476923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5.1190476190476923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1.2797619047619231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269.52380952381333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269.52380952381333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5.3904761904762664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222</v>
      </c>
    </row>
    <row r="2" spans="2:9" ht="16.5" thickBot="1" x14ac:dyDescent="0.3">
      <c r="B2" s="99" t="s">
        <v>115</v>
      </c>
      <c r="C2" s="29" t="s">
        <v>159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60925.714285714217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1827.7714285714264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60925.714285714217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1827.7714285714264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16.761904761904695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16.761904761904695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4.1904761904761738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1208.9523809523762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1208.9523809523762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24.179047619047523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221</v>
      </c>
    </row>
    <row r="2" spans="2:9" ht="16.5" thickBot="1" x14ac:dyDescent="0.3">
      <c r="B2" s="99" t="s">
        <v>115</v>
      </c>
      <c r="C2" s="29" t="s">
        <v>160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3596.6857142858544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107.90057142857563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3596.6857142858544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107.90057142857563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0.83333333333338744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0.83333333333338744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0.20833333333334686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20.571428571429905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20.571428571429905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0.41142857142859812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220</v>
      </c>
    </row>
    <row r="2" spans="2:9" ht="16.5" thickBot="1" x14ac:dyDescent="0.3">
      <c r="B2" s="99" t="s">
        <v>115</v>
      </c>
      <c r="C2" s="29" t="s">
        <v>161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10489.714285714172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314.69142857142515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10489.714285714172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314.69142857142515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5.0476190476188707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5.0476190476188707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1.2619047619047177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224.57142857142071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224.57142857142071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4.4914285714284139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219</v>
      </c>
    </row>
    <row r="2" spans="2:9" ht="16.5" thickBot="1" x14ac:dyDescent="0.3">
      <c r="B2" s="99" t="s">
        <v>115</v>
      </c>
      <c r="C2" s="29" t="s">
        <v>162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35499.542857142893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1064.9862857142869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35499.542857142893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1064.9862857142869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29.500000000000089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29.500000000000089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7.3750000000000222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943.42857142857429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943.42857142857429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18.868571428571485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218</v>
      </c>
    </row>
    <row r="2" spans="2:9" ht="16.5" thickBot="1" x14ac:dyDescent="0.3">
      <c r="B2" s="99" t="s">
        <v>115</v>
      </c>
      <c r="C2" s="29" t="s">
        <v>163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34059.047619047647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1021.7714285714294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34059.047619047647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1021.7714285714294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11.78571428571431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11.78571428571431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2.9464285714285774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1212.7619047619073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1212.7619047619073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24.255238095238148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184</v>
      </c>
    </row>
    <row r="2" spans="2:9" ht="16.5" thickBot="1" x14ac:dyDescent="0.3">
      <c r="B2" s="99" t="s">
        <v>115</v>
      </c>
      <c r="C2" s="29" t="s">
        <v>124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57148.422099598058</v>
      </c>
      <c r="F7" s="80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1714.4526629879417</v>
      </c>
      <c r="F8" s="80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57148.422099598058</v>
      </c>
      <c r="F9" s="80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1714.4526629879417</v>
      </c>
      <c r="F10" s="80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0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12.744056134614073</v>
      </c>
      <c r="F12" s="80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12.744056134614073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3.1860140336535183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0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100.14306151645206</v>
      </c>
      <c r="F16" s="80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100.14306151645206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2.0028612303290414</v>
      </c>
      <c r="F18" s="80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0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0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0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0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0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0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0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4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217</v>
      </c>
    </row>
    <row r="2" spans="2:9" ht="16.5" thickBot="1" x14ac:dyDescent="0.3">
      <c r="B2" s="99" t="s">
        <v>115</v>
      </c>
      <c r="C2" s="29" t="s">
        <v>164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56262.85714285713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1687.8857142857139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56262.85714285713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1687.8857142857139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55.714285714285708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55.714285714285708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13.928571428571427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426.28571428571422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426.28571428571422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8.5257142857142849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48400.000000000007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9680.0000000000018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48400.000000000007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48400.000000000007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216</v>
      </c>
    </row>
    <row r="2" spans="2:9" ht="16.5" thickBot="1" x14ac:dyDescent="0.3">
      <c r="B2" s="99" t="s">
        <v>115</v>
      </c>
      <c r="C2" s="29" t="s">
        <v>164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82232.380952380947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2466.9714285714285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82232.380952380947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2466.9714285714285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156.04761904761907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156.04761904761907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39.011904761904766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524.57142857142856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524.57142857142856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10.491428571428571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8800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1760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8800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8800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215</v>
      </c>
    </row>
    <row r="2" spans="2:9" ht="16.5" thickBot="1" x14ac:dyDescent="0.3">
      <c r="B2" s="99" t="s">
        <v>115</v>
      </c>
      <c r="C2" s="29" t="s">
        <v>164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89851.714285714275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2695.551428571428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89851.714285714275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2695.551428571428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117.40476190476191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117.40476190476191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29.351190476190478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1262.8571428571427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1262.8571428571427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25.257142857142853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30800.000000000004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6160.0000000000009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30800.000000000004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30800.000000000004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214</v>
      </c>
    </row>
    <row r="2" spans="2:9" ht="16.5" thickBot="1" x14ac:dyDescent="0.3">
      <c r="B2" s="99" t="s">
        <v>115</v>
      </c>
      <c r="C2" s="29" t="s">
        <v>165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65573.904761904763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1967.2171428571428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65573.904761904763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1967.2171428571428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50.571428571428562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50.571428571428562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12.642857142857141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1178.8571428571429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1178.8571428571429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23.577142857142857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6600.0000000000009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1320.0000000000002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6600.0000000000009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6600.0000000000009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213</v>
      </c>
    </row>
    <row r="2" spans="2:9" ht="16.5" thickBot="1" x14ac:dyDescent="0.3">
      <c r="B2" s="99" t="s">
        <v>115</v>
      </c>
      <c r="C2" s="29" t="s">
        <v>166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19864.285714285674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595.92857142857019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19864.285714285674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595.92857142857019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19.476190476190411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19.476190476190411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4.8690476190476026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506.28571428571246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506.28571428571246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10.125714285714249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212</v>
      </c>
    </row>
    <row r="2" spans="2:9" ht="16.5" thickBot="1" x14ac:dyDescent="0.3">
      <c r="B2" s="99" t="s">
        <v>115</v>
      </c>
      <c r="C2" s="29" t="s">
        <v>167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30436.761904761908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913.10285714285726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30436.761904761908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913.10285714285726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22.904761904761902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22.904761904761902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5.7261904761904754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633.14285714285711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633.14285714285711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12.662857142857142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211</v>
      </c>
    </row>
    <row r="2" spans="2:9" ht="16.5" thickBot="1" x14ac:dyDescent="0.3">
      <c r="B2" s="99" t="s">
        <v>115</v>
      </c>
      <c r="C2" s="29" t="s">
        <v>168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93506.742857142875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2805.2022857142861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93506.742857142875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2805.2022857142861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50.261904761904759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50.261904761904759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12.56547619047619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329.14285714285711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329.14285714285711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6.5828571428571427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26400.000000000004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5280.0000000000009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26400.000000000004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26400.000000000004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210</v>
      </c>
    </row>
    <row r="2" spans="2:9" ht="16.5" thickBot="1" x14ac:dyDescent="0.3">
      <c r="B2" s="99" t="s">
        <v>115</v>
      </c>
      <c r="C2" s="29" t="s">
        <v>168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84301.714285714319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2529.0514285714294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84301.714285714319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2529.0514285714294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53.714285714285751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53.714285714285751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13.428571428571438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1992.761904761906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1992.761904761906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39.855238095238121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19800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3960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19800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19800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209</v>
      </c>
    </row>
    <row r="2" spans="2:9" ht="16.5" thickBot="1" x14ac:dyDescent="0.3">
      <c r="B2" s="99" t="s">
        <v>115</v>
      </c>
      <c r="C2" s="29" t="s">
        <v>169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18678.857142857101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560.36571428571301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18678.857142857101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560.36571428571301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1.7142857142857053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1.7142857142857053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0.42857142857142633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99.999999999999474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99.999999999999474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1.9999999999999896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208</v>
      </c>
    </row>
    <row r="2" spans="2:9" ht="16.5" thickBot="1" x14ac:dyDescent="0.3">
      <c r="B2" s="99" t="s">
        <v>115</v>
      </c>
      <c r="C2" s="29" t="s">
        <v>170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31810.285714285754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954.30857142857258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31810.285714285754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954.30857142857258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13.619047619047638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13.619047619047638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3.4047619047619095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262.28571428571462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262.28571428571462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5.2457142857142927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261</v>
      </c>
    </row>
    <row r="2" spans="2:9" ht="16.5" thickBot="1" x14ac:dyDescent="0.3">
      <c r="B2" s="99" t="s">
        <v>115</v>
      </c>
      <c r="C2" s="29" t="s">
        <v>125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62167.999999999993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1865.0399999999997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62167.999999999993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1865.0399999999997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12.69047619047619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12.69047619047619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3.1726190476190474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384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384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7.68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207</v>
      </c>
    </row>
    <row r="2" spans="2:9" ht="16.5" thickBot="1" x14ac:dyDescent="0.3">
      <c r="B2" s="99" t="s">
        <v>115</v>
      </c>
      <c r="C2" s="29" t="s">
        <v>171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32880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986.4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32880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986.4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102.28571428571429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102.28571428571429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2.0457142857142858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206</v>
      </c>
    </row>
    <row r="2" spans="2:9" ht="16.5" thickBot="1" x14ac:dyDescent="0.3">
      <c r="B2" s="99" t="s">
        <v>115</v>
      </c>
      <c r="C2" s="29" t="s">
        <v>171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29835.428571428554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895.06285714285661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29835.428571428554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895.06285714285661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9.2380952380952301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9.2380952380952301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2.3095238095238075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121.71428571428561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121.71428571428561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2.4342857142857124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205</v>
      </c>
    </row>
    <row r="2" spans="2:9" ht="16.5" thickBot="1" x14ac:dyDescent="0.3">
      <c r="B2" s="99" t="s">
        <v>115</v>
      </c>
      <c r="C2" s="29" t="s">
        <v>172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12190.285714285801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365.70857142857403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12190.285714285801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365.70857142857403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140.00000000000139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140.00000000000139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2.8000000000000278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204</v>
      </c>
    </row>
    <row r="2" spans="2:9" ht="16.5" thickBot="1" x14ac:dyDescent="0.3">
      <c r="B2" s="99" t="s">
        <v>115</v>
      </c>
      <c r="C2" s="29" t="s">
        <v>173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76104.571428571551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2283.1371428571465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76104.571428571551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2283.1371428571465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31.380952380952458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31.380952380952458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7.8452380952381144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368.00000000000091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368.00000000000091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7.3600000000000181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203</v>
      </c>
    </row>
    <row r="2" spans="2:9" ht="16.5" thickBot="1" x14ac:dyDescent="0.3">
      <c r="B2" s="99" t="s">
        <v>115</v>
      </c>
      <c r="C2" s="29" t="s">
        <v>173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95661.142857142986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2869.8342857142893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95661.142857142986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2869.8342857142893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50.428571428571551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50.428571428571551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12.607142857142888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388.00000000000097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388.00000000000097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7.7600000000000193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202</v>
      </c>
    </row>
    <row r="2" spans="2:9" ht="16.5" thickBot="1" x14ac:dyDescent="0.3">
      <c r="B2" s="99" t="s">
        <v>115</v>
      </c>
      <c r="C2" s="29" t="s">
        <v>173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50183.523809523904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1505.505714285717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50183.523809523904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1505.505714285717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10.190476190476216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10.190476190476216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2.5476190476190541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81.714285714285921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81.714285714285921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1.6342857142857186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24200.000000000004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4840.0000000000009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24200.000000000004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24200.000000000004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201</v>
      </c>
    </row>
    <row r="2" spans="2:9" ht="16.5" thickBot="1" x14ac:dyDescent="0.3">
      <c r="B2" s="99" t="s">
        <v>115</v>
      </c>
      <c r="C2" s="29" t="s">
        <v>173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34370.476190476271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1031.1142857142881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34370.476190476271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1031.1142857142881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5.0952380952381082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5.0952380952381082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1.2738095238095271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20.00000000000005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20.00000000000005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0.40000000000000102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50600.000000000007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10120.000000000002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50600.000000000007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50600.000000000007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200</v>
      </c>
    </row>
    <row r="2" spans="2:9" ht="16.5" thickBot="1" x14ac:dyDescent="0.3">
      <c r="B2" s="99" t="s">
        <v>115</v>
      </c>
      <c r="C2" s="29" t="s">
        <v>173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36311.619047618602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1089.348571428558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36311.619047618602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1089.348571428558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15.404761904761701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15.404761904761701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3.8511904761904252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41.142857142856592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41.142857142856592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0.82285714285713185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59400.000000000007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11880.000000000002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59400.000000000007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59400.000000000007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199</v>
      </c>
    </row>
    <row r="2" spans="2:9" ht="16.5" thickBot="1" x14ac:dyDescent="0.3">
      <c r="B2" s="99" t="s">
        <v>115</v>
      </c>
      <c r="C2" s="29" t="s">
        <v>174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31691.733333333497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950.75200000000484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31691.733333333497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950.75200000000484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3.3809523809524107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3.3809523809524107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0.84523809523810267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361.14285714286029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361.14285714286029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7.2228571428572064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198</v>
      </c>
    </row>
    <row r="2" spans="2:9" ht="16.5" thickBot="1" x14ac:dyDescent="0.3">
      <c r="B2" s="99" t="s">
        <v>115</v>
      </c>
      <c r="C2" s="29" t="s">
        <v>175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81153.165428020919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2434.5949628406274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81153.165428020919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2434.5949628406274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43.026883200293604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43.026883200293604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10.756720800073401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282.72089182493801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282.72089182493801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5.6544178364987605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260</v>
      </c>
    </row>
    <row r="2" spans="2:9" ht="16.5" thickBot="1" x14ac:dyDescent="0.3">
      <c r="B2" s="99" t="s">
        <v>115</v>
      </c>
      <c r="C2" s="29" t="s">
        <v>125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48096.57142857142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1442.8971428571426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48096.57142857142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1442.8971428571426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14.452380952380953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14.452380952380953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3.6130952380952381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123.42857142857143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123.42857142857143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2.4685714285714289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197</v>
      </c>
    </row>
    <row r="2" spans="2:9" ht="16.5" thickBot="1" x14ac:dyDescent="0.3">
      <c r="B2" s="99" t="s">
        <v>115</v>
      </c>
      <c r="C2" s="29" t="s">
        <v>175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84074.706111952954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2522.2411833585884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84074.706111952954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2522.2411833585884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21.84386049501768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21.84386049501768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5.4609651237544199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240.11571841851492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240.11571841851492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4.8023143683702987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196</v>
      </c>
    </row>
    <row r="2" spans="2:9" ht="16.5" thickBot="1" x14ac:dyDescent="0.3">
      <c r="B2" s="99" t="s">
        <v>115</v>
      </c>
      <c r="C2" s="29" t="s">
        <v>176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58411.923809523549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1752.3577142857064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58411.923809523549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1752.3577142857064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27.547619047618898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27.547619047618898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6.8869047619047246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39.999999999999787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39.999999999999787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0.79999999999999571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195</v>
      </c>
    </row>
    <row r="2" spans="2:9" ht="16.5" thickBot="1" x14ac:dyDescent="0.3">
      <c r="B2" s="99" t="s">
        <v>115</v>
      </c>
      <c r="C2" s="29" t="s">
        <v>177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46862.380952380947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1405.8714285714284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46862.380952380947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1405.8714285714284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14.166666666666666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14.166666666666666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3.5416666666666665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19.999999999999996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19.999999999999996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0.39999999999999991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2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194</v>
      </c>
    </row>
    <row r="2" spans="2:9" ht="16.5" thickBot="1" x14ac:dyDescent="0.3">
      <c r="B2" s="99" t="s">
        <v>115</v>
      </c>
      <c r="C2" s="29" t="s">
        <v>177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44509.904761904763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1335.2971428571429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44509.904761904763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1335.2971428571429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19.404761904761905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19.404761904761905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4.8511904761904763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301.14285714285711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301.14285714285711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6.0228571428571422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2200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440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2200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2200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3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193</v>
      </c>
    </row>
    <row r="2" spans="2:9" ht="16.5" thickBot="1" x14ac:dyDescent="0.3">
      <c r="B2" s="99" t="s">
        <v>115</v>
      </c>
      <c r="C2" s="29" t="s">
        <v>178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50010.666666666759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1500.3200000000027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50010.666666666759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1500.3200000000027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42.571428571428669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42.571428571428669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10.642857142857167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260.00000000000057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260.00000000000057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5.2000000000000117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4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192</v>
      </c>
    </row>
    <row r="2" spans="2:9" ht="16.5" thickBot="1" x14ac:dyDescent="0.3">
      <c r="B2" s="99" t="s">
        <v>115</v>
      </c>
      <c r="C2" s="29" t="s">
        <v>178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43601.714285714363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1308.0514285714307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43601.714285714363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1308.0514285714307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13.595238095238127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13.595238095238127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3.3988095238095317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61.714285714285865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61.714285714285865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1.2342857142857173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8800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1760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8800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8800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5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191</v>
      </c>
    </row>
    <row r="2" spans="2:9" ht="16.5" thickBot="1" x14ac:dyDescent="0.3">
      <c r="B2" s="99" t="s">
        <v>115</v>
      </c>
      <c r="C2" s="29" t="s">
        <v>178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41904.666666666519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1257.1399999999956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41904.666666666519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1257.1399999999956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8.4285714285713986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8.4285714285713986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2.1071428571428497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60.571428571428342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60.571428571428342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1.2114285714285669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26400.000000000004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5280.0000000000009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26400.000000000004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26400.000000000004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6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190</v>
      </c>
    </row>
    <row r="2" spans="2:9" ht="16.5" thickBot="1" x14ac:dyDescent="0.3">
      <c r="B2" s="99" t="s">
        <v>115</v>
      </c>
      <c r="C2" s="29" t="s">
        <v>179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17807.999999999916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534.23999999999751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17807.999999999916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534.23999999999751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1.7142857142857006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1.7142857142857006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0.42857142857142516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502.8571428571388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502.8571428571388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10.057142857142777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13200.000000000002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2640.0000000000005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13200.000000000002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13200.000000000002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189</v>
      </c>
    </row>
    <row r="2" spans="2:9" ht="16.5" thickBot="1" x14ac:dyDescent="0.3">
      <c r="B2" s="99" t="s">
        <v>115</v>
      </c>
      <c r="C2" s="29" t="s">
        <v>180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22774.857142857229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683.24571428571687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22774.857142857229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683.24571428571687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9.214285714285765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9.214285714285765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2.3035714285714413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282.28571428571581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282.28571428571581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5.6457142857143161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188</v>
      </c>
    </row>
    <row r="2" spans="2:9" ht="16.5" thickBot="1" x14ac:dyDescent="0.3">
      <c r="B2" s="99" t="s">
        <v>115</v>
      </c>
      <c r="C2" s="29" t="s">
        <v>181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28001.142857142848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840.03428571428537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28001.142857142848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840.03428571428537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4.2142857142857144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4.2142857142857144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1.0535714285714286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13200.000000000002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2640.0000000000005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13200.000000000002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13200.000000000002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259</v>
      </c>
    </row>
    <row r="2" spans="2:9" ht="16.5" thickBot="1" x14ac:dyDescent="0.3">
      <c r="B2" s="99" t="s">
        <v>115</v>
      </c>
      <c r="C2" s="29" t="s">
        <v>126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41522.571428571428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1245.6771428571428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41522.571428571428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1245.6771428571428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5.9761904761904763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5.9761904761904763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1.4940476190476191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20.571428571428569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20.571428571428569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0.41142857142857142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9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187</v>
      </c>
    </row>
    <row r="2" spans="2:9" ht="16.5" thickBot="1" x14ac:dyDescent="0.3">
      <c r="B2" s="99" t="s">
        <v>115</v>
      </c>
      <c r="C2" s="29" t="s">
        <v>181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32739.428571428463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982.18285714285389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32739.428571428463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982.18285714285389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8.5238095238094953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8.5238095238094953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2.1309523809523738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39.999999999999865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39.999999999999865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0.79999999999999727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4400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880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4400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4400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0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186</v>
      </c>
    </row>
    <row r="2" spans="2:9" ht="16.5" thickBot="1" x14ac:dyDescent="0.3">
      <c r="B2" s="99" t="s">
        <v>115</v>
      </c>
      <c r="C2" s="29" t="s">
        <v>182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39678.857142857145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1190.3657142857144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39678.857142857145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1190.3657142857144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3.3809523809523805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3.3809523809523805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0.84523809523809512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0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0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13200.000000000002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2640.0000000000005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13200.000000000002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13200.000000000002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1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185</v>
      </c>
    </row>
    <row r="2" spans="2:9" ht="16.5" thickBot="1" x14ac:dyDescent="0.3">
      <c r="B2" s="99" t="s">
        <v>115</v>
      </c>
      <c r="C2" s="29" t="s">
        <v>182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31868.571428571544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956.05714285714623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31868.571428571544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956.05714285714623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0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0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0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41.142857142857309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41.142857142857309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0.82285714285714617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19800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3960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19800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19800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2"/>
  <dimension ref="A1:H30"/>
  <sheetViews>
    <sheetView zoomScale="110" zoomScaleNormal="110" workbookViewId="0"/>
  </sheetViews>
  <sheetFormatPr defaultRowHeight="15" x14ac:dyDescent="0.25"/>
  <cols>
    <col min="1" max="1" width="5" style="105" customWidth="1"/>
    <col min="2" max="2" width="4.5703125" customWidth="1"/>
    <col min="3" max="3" width="74.140625" customWidth="1"/>
    <col min="4" max="4" width="5.140625" style="101" customWidth="1"/>
    <col min="5" max="5" width="3.28515625" style="101" customWidth="1"/>
    <col min="6" max="6" width="7.85546875" customWidth="1"/>
    <col min="7" max="7" width="74.85546875" customWidth="1"/>
    <col min="8" max="8" width="5.42578125" customWidth="1"/>
  </cols>
  <sheetData>
    <row r="1" spans="2:8" ht="15.75" thickBot="1" x14ac:dyDescent="0.3">
      <c r="C1" s="96"/>
    </row>
    <row r="2" spans="2:8" x14ac:dyDescent="0.25">
      <c r="B2" s="108"/>
      <c r="C2" s="109"/>
      <c r="D2" s="110"/>
      <c r="F2" s="118" t="s">
        <v>73</v>
      </c>
      <c r="G2" s="119" t="s">
        <v>74</v>
      </c>
      <c r="H2" s="120"/>
    </row>
    <row r="3" spans="2:8" ht="15.75" x14ac:dyDescent="0.25">
      <c r="B3" s="111"/>
      <c r="C3" s="95" t="s">
        <v>109</v>
      </c>
      <c r="D3" s="112"/>
      <c r="F3" s="121" t="s">
        <v>75</v>
      </c>
      <c r="G3" s="122" t="s">
        <v>76</v>
      </c>
      <c r="H3" s="123"/>
    </row>
    <row r="4" spans="2:8" ht="31.5" x14ac:dyDescent="0.25">
      <c r="B4" s="113">
        <v>1</v>
      </c>
      <c r="C4" s="103" t="s">
        <v>71</v>
      </c>
      <c r="D4" s="112"/>
      <c r="F4" s="121"/>
      <c r="G4" s="122" t="str">
        <f>C4</f>
        <v>Fresagem e recomposição 3 cm (Correção da Irregularidade +Trincamento))</v>
      </c>
      <c r="H4" s="123"/>
    </row>
    <row r="5" spans="2:8" x14ac:dyDescent="0.25">
      <c r="B5" s="111"/>
      <c r="C5" s="96" t="s">
        <v>20</v>
      </c>
      <c r="D5" s="112" t="s">
        <v>41</v>
      </c>
      <c r="F5" s="124" t="s">
        <v>77</v>
      </c>
      <c r="G5" s="125" t="s">
        <v>78</v>
      </c>
      <c r="H5" s="126" t="s">
        <v>79</v>
      </c>
    </row>
    <row r="6" spans="2:8" x14ac:dyDescent="0.25">
      <c r="B6" s="114"/>
      <c r="C6" s="96" t="s">
        <v>28</v>
      </c>
      <c r="D6" s="112" t="s">
        <v>40</v>
      </c>
      <c r="F6" s="124" t="s">
        <v>80</v>
      </c>
      <c r="G6" s="127" t="s">
        <v>81</v>
      </c>
      <c r="H6" s="128" t="s">
        <v>82</v>
      </c>
    </row>
    <row r="7" spans="2:8" x14ac:dyDescent="0.25">
      <c r="B7" s="114"/>
      <c r="C7" s="96" t="s">
        <v>23</v>
      </c>
      <c r="D7" s="112" t="s">
        <v>41</v>
      </c>
      <c r="F7" s="124" t="s">
        <v>83</v>
      </c>
      <c r="G7" s="125" t="s">
        <v>84</v>
      </c>
      <c r="H7" s="128" t="s">
        <v>79</v>
      </c>
    </row>
    <row r="8" spans="2:8" ht="15.75" x14ac:dyDescent="0.25">
      <c r="B8" s="113">
        <v>2</v>
      </c>
      <c r="C8" s="103" t="s">
        <v>44</v>
      </c>
      <c r="D8" s="112"/>
      <c r="F8" s="124"/>
      <c r="G8" s="122" t="str">
        <f>C8</f>
        <v>Reparos localizados (Correção das Panelas)</v>
      </c>
      <c r="H8" s="128"/>
    </row>
    <row r="9" spans="2:8" x14ac:dyDescent="0.25">
      <c r="B9" s="111"/>
      <c r="C9" s="96" t="s">
        <v>32</v>
      </c>
      <c r="D9" s="112" t="s">
        <v>40</v>
      </c>
      <c r="F9" s="124" t="s">
        <v>85</v>
      </c>
      <c r="G9" s="125" t="s">
        <v>86</v>
      </c>
      <c r="H9" s="128" t="s">
        <v>82</v>
      </c>
    </row>
    <row r="10" spans="2:8" x14ac:dyDescent="0.25">
      <c r="B10" s="111"/>
      <c r="C10" s="96" t="s">
        <v>30</v>
      </c>
      <c r="D10" s="112" t="s">
        <v>41</v>
      </c>
      <c r="F10" s="124" t="s">
        <v>87</v>
      </c>
      <c r="G10" s="125" t="s">
        <v>88</v>
      </c>
      <c r="H10" s="128" t="s">
        <v>79</v>
      </c>
    </row>
    <row r="11" spans="2:8" ht="15.75" x14ac:dyDescent="0.25">
      <c r="B11" s="113">
        <v>3</v>
      </c>
      <c r="C11" s="103" t="s">
        <v>45</v>
      </c>
      <c r="D11" s="112"/>
      <c r="F11" s="124"/>
      <c r="G11" s="122" t="str">
        <f>C11</f>
        <v>Panos de Pavimento 2 cm (Correção das trilhas de roda e Depressões)</v>
      </c>
      <c r="H11" s="128"/>
    </row>
    <row r="12" spans="2:8" x14ac:dyDescent="0.25">
      <c r="B12" s="111"/>
      <c r="C12" s="96" t="s">
        <v>28</v>
      </c>
      <c r="D12" s="112" t="s">
        <v>40</v>
      </c>
      <c r="F12" s="124" t="s">
        <v>89</v>
      </c>
      <c r="G12" s="127" t="s">
        <v>81</v>
      </c>
      <c r="H12" s="128" t="s">
        <v>82</v>
      </c>
    </row>
    <row r="13" spans="2:8" x14ac:dyDescent="0.25">
      <c r="B13" s="114"/>
      <c r="C13" s="97" t="s">
        <v>25</v>
      </c>
      <c r="D13" s="112" t="s">
        <v>41</v>
      </c>
      <c r="F13" s="124" t="s">
        <v>90</v>
      </c>
      <c r="G13" s="127" t="s">
        <v>91</v>
      </c>
      <c r="H13" s="128" t="s">
        <v>79</v>
      </c>
    </row>
    <row r="14" spans="2:8" ht="15.75" x14ac:dyDescent="0.25">
      <c r="B14" s="113">
        <v>4</v>
      </c>
      <c r="C14" s="95" t="s">
        <v>49</v>
      </c>
      <c r="D14" s="112"/>
      <c r="F14" s="121" t="s">
        <v>92</v>
      </c>
      <c r="G14" s="129" t="s">
        <v>93</v>
      </c>
      <c r="H14" s="94"/>
    </row>
    <row r="15" spans="2:8" x14ac:dyDescent="0.25">
      <c r="B15" s="111"/>
      <c r="C15" s="98" t="s">
        <v>31</v>
      </c>
      <c r="D15" s="112" t="s">
        <v>41</v>
      </c>
      <c r="F15" s="124" t="s">
        <v>94</v>
      </c>
      <c r="G15" s="125" t="s">
        <v>95</v>
      </c>
      <c r="H15" s="128" t="s">
        <v>79</v>
      </c>
    </row>
    <row r="16" spans="2:8" x14ac:dyDescent="0.25">
      <c r="B16" s="114"/>
      <c r="C16" s="98" t="s">
        <v>28</v>
      </c>
      <c r="D16" s="112" t="s">
        <v>40</v>
      </c>
      <c r="F16" s="124" t="s">
        <v>96</v>
      </c>
      <c r="G16" s="125" t="s">
        <v>97</v>
      </c>
      <c r="H16" s="128" t="s">
        <v>82</v>
      </c>
    </row>
    <row r="17" spans="2:8" x14ac:dyDescent="0.25">
      <c r="B17" s="114"/>
      <c r="C17" s="96" t="s">
        <v>27</v>
      </c>
      <c r="D17" s="112" t="s">
        <v>40</v>
      </c>
      <c r="F17" s="124" t="s">
        <v>98</v>
      </c>
      <c r="G17" s="125" t="s">
        <v>99</v>
      </c>
      <c r="H17" s="128" t="s">
        <v>82</v>
      </c>
    </row>
    <row r="18" spans="2:8" ht="15.75" x14ac:dyDescent="0.25">
      <c r="B18" s="113">
        <v>5</v>
      </c>
      <c r="C18" s="103" t="s">
        <v>51</v>
      </c>
      <c r="D18" s="112"/>
      <c r="F18" s="124"/>
      <c r="G18" s="122" t="str">
        <f>C18</f>
        <v>Reparos localizados Acostamento (Estado Péssimo)</v>
      </c>
      <c r="H18" s="128"/>
    </row>
    <row r="19" spans="2:8" x14ac:dyDescent="0.25">
      <c r="B19" s="111"/>
      <c r="C19" s="96" t="s">
        <v>33</v>
      </c>
      <c r="D19" s="112" t="s">
        <v>40</v>
      </c>
      <c r="F19" s="124" t="s">
        <v>100</v>
      </c>
      <c r="G19" s="125" t="s">
        <v>101</v>
      </c>
      <c r="H19" s="128" t="s">
        <v>82</v>
      </c>
    </row>
    <row r="20" spans="2:8" x14ac:dyDescent="0.25">
      <c r="B20" s="115"/>
      <c r="C20" s="106"/>
      <c r="D20" s="112"/>
      <c r="F20" s="130" t="s">
        <v>102</v>
      </c>
      <c r="G20" s="131" t="s">
        <v>103</v>
      </c>
      <c r="H20" s="132" t="s">
        <v>104</v>
      </c>
    </row>
    <row r="21" spans="2:8" ht="15.75" thickBot="1" x14ac:dyDescent="0.3">
      <c r="B21" s="116"/>
      <c r="C21" s="117"/>
      <c r="D21" s="139"/>
      <c r="F21" s="133" t="s">
        <v>105</v>
      </c>
      <c r="G21" s="134" t="s">
        <v>106</v>
      </c>
      <c r="H21" s="135" t="s">
        <v>79</v>
      </c>
    </row>
    <row r="22" spans="2:8" ht="15.75" thickBot="1" x14ac:dyDescent="0.3">
      <c r="B22" s="107"/>
      <c r="C22" s="106"/>
      <c r="F22" s="136" t="s">
        <v>107</v>
      </c>
      <c r="G22" s="137" t="s">
        <v>108</v>
      </c>
      <c r="H22" s="138" t="s">
        <v>104</v>
      </c>
    </row>
    <row r="23" spans="2:8" x14ac:dyDescent="0.25">
      <c r="B23" s="100"/>
      <c r="C23" s="96"/>
    </row>
    <row r="24" spans="2:8" x14ac:dyDescent="0.25">
      <c r="B24" s="100"/>
      <c r="C24" s="96"/>
    </row>
    <row r="25" spans="2:8" x14ac:dyDescent="0.25">
      <c r="B25" s="96"/>
      <c r="C25" s="96"/>
    </row>
    <row r="26" spans="2:8" x14ac:dyDescent="0.25">
      <c r="B26" s="100" t="s">
        <v>24</v>
      </c>
      <c r="C26" s="96"/>
    </row>
    <row r="27" spans="2:8" x14ac:dyDescent="0.25">
      <c r="B27" s="96"/>
      <c r="C27" s="96"/>
    </row>
    <row r="28" spans="2:8" x14ac:dyDescent="0.25">
      <c r="B28" s="96"/>
      <c r="C28" s="96"/>
    </row>
    <row r="29" spans="2:8" x14ac:dyDescent="0.25">
      <c r="B29" s="96"/>
      <c r="C29" s="96"/>
    </row>
    <row r="30" spans="2:8" x14ac:dyDescent="0.25">
      <c r="B30" s="96"/>
      <c r="C30" s="96"/>
    </row>
  </sheetData>
  <pageMargins left="0.511811024" right="0.511811024" top="0.78740157499999996" bottom="0.78740157499999996" header="0.31496062000000002" footer="0.31496062000000002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8">
    <pageSetUpPr fitToPage="1"/>
  </sheetPr>
  <dimension ref="B1:I30"/>
  <sheetViews>
    <sheetView showGridLines="0" zoomScale="85" zoomScaleNormal="85" workbookViewId="0"/>
  </sheetViews>
  <sheetFormatPr defaultRowHeight="15" x14ac:dyDescent="0.25"/>
  <cols>
    <col min="1" max="1" width="6.5703125" customWidth="1"/>
    <col min="2" max="2" width="27.7109375" customWidth="1"/>
    <col min="3" max="3" width="87.5703125" customWidth="1"/>
    <col min="4" max="4" width="13.7109375" customWidth="1"/>
    <col min="5" max="5" width="14.7109375" customWidth="1"/>
    <col min="6" max="6" width="13.5703125" customWidth="1"/>
    <col min="7" max="7" width="14.28515625" bestFit="1" customWidth="1"/>
  </cols>
  <sheetData>
    <row r="1" spans="2:9" ht="15.75" x14ac:dyDescent="0.25">
      <c r="B1" s="99" t="s">
        <v>114</v>
      </c>
      <c r="C1" s="160" t="s">
        <v>258</v>
      </c>
    </row>
    <row r="2" spans="2:9" ht="16.5" thickBot="1" x14ac:dyDescent="0.3">
      <c r="B2" s="99" t="s">
        <v>115</v>
      </c>
      <c r="C2" s="29" t="s">
        <v>126</v>
      </c>
      <c r="G2" s="28"/>
    </row>
    <row r="3" spans="2:9" s="30" customFormat="1" ht="19.5" thickBot="1" x14ac:dyDescent="0.35">
      <c r="B3" s="63" t="s">
        <v>43</v>
      </c>
      <c r="C3" s="50"/>
      <c r="D3" s="50"/>
      <c r="E3" s="50"/>
      <c r="F3" s="50"/>
      <c r="G3" s="64"/>
    </row>
    <row r="4" spans="2:9" s="30" customFormat="1" ht="19.5" thickBot="1" x14ac:dyDescent="0.35">
      <c r="B4" s="63" t="s">
        <v>42</v>
      </c>
      <c r="C4" s="50"/>
      <c r="D4" s="50"/>
      <c r="E4" s="50"/>
      <c r="F4" s="50"/>
      <c r="G4" s="64"/>
    </row>
    <row r="5" spans="2:9" x14ac:dyDescent="0.25">
      <c r="B5" s="65" t="s">
        <v>58</v>
      </c>
      <c r="C5" s="51" t="s">
        <v>34</v>
      </c>
      <c r="D5" s="51" t="s">
        <v>35</v>
      </c>
      <c r="E5" s="51" t="s">
        <v>36</v>
      </c>
      <c r="F5" s="51" t="s">
        <v>38</v>
      </c>
      <c r="G5" s="66" t="s">
        <v>37</v>
      </c>
    </row>
    <row r="6" spans="2:9" ht="8.25" customHeight="1" x14ac:dyDescent="0.25">
      <c r="B6" s="67"/>
      <c r="C6" s="52"/>
      <c r="D6" s="52"/>
      <c r="E6" s="53"/>
      <c r="F6" s="54"/>
      <c r="G6" s="68"/>
    </row>
    <row r="7" spans="2:9" ht="15" customHeight="1" x14ac:dyDescent="0.25">
      <c r="B7" s="69">
        <v>1</v>
      </c>
      <c r="C7" s="56" t="s">
        <v>39</v>
      </c>
      <c r="D7" s="57" t="s">
        <v>40</v>
      </c>
      <c r="E7" s="58">
        <v>43239.428571428551</v>
      </c>
      <c r="F7" s="81"/>
      <c r="G7" s="70"/>
    </row>
    <row r="8" spans="2:9" x14ac:dyDescent="0.25">
      <c r="B8" s="71" t="str">
        <f>'PREÇOS REFERENCIAIS'!B19</f>
        <v>5 S 02 990 12</v>
      </c>
      <c r="C8" s="57" t="str">
        <f>'PREÇOS REFERENCIAIS'!C19</f>
        <v xml:space="preserve">FRESAGEM DESCONTINUA </v>
      </c>
      <c r="D8" s="57" t="s">
        <v>41</v>
      </c>
      <c r="E8" s="58">
        <v>1297.1828571428564</v>
      </c>
      <c r="F8" s="81">
        <f>'PREÇOS REFERENCIAIS'!E19</f>
        <v>0</v>
      </c>
      <c r="G8" s="70">
        <f>F8*E8</f>
        <v>0</v>
      </c>
    </row>
    <row r="9" spans="2:9" x14ac:dyDescent="0.25">
      <c r="B9" s="71" t="str">
        <f>'PREÇOS REFERENCIAIS'!B23</f>
        <v>-</v>
      </c>
      <c r="C9" s="57" t="str">
        <f>'PREÇOS REFERENCIAIS'!C23</f>
        <v xml:space="preserve">PINTURA DE LIGAÇÃO </v>
      </c>
      <c r="D9" s="57" t="s">
        <v>40</v>
      </c>
      <c r="E9" s="58">
        <v>43239.428571428551</v>
      </c>
      <c r="F9" s="81">
        <f>'PREÇOS REFERENCIAIS'!E23</f>
        <v>0</v>
      </c>
      <c r="G9" s="70">
        <f>F9*E9</f>
        <v>0</v>
      </c>
    </row>
    <row r="10" spans="2:9" x14ac:dyDescent="0.25">
      <c r="B10" s="71" t="str">
        <f>'PREÇOS REFERENCIAIS'!B20</f>
        <v>5 S 02 540 01</v>
      </c>
      <c r="C10" s="57" t="str">
        <f>'PREÇOS REFERENCIAIS'!C20</f>
        <v>CONCRETO BETUMINOSO USINADO A QUENTE - CAPA DE ROLAMENTO (restauração)</v>
      </c>
      <c r="D10" s="57" t="s">
        <v>41</v>
      </c>
      <c r="E10" s="58">
        <v>1297.1828571428564</v>
      </c>
      <c r="F10" s="81">
        <f>'PREÇOS REFERENCIAIS'!E20</f>
        <v>0</v>
      </c>
      <c r="G10" s="70">
        <f>F10*E10</f>
        <v>0</v>
      </c>
    </row>
    <row r="11" spans="2:9" ht="8.25" customHeight="1" x14ac:dyDescent="0.25">
      <c r="B11" s="71"/>
      <c r="C11" s="57"/>
      <c r="D11" s="57"/>
      <c r="E11" s="58"/>
      <c r="F11" s="81"/>
      <c r="G11" s="70"/>
    </row>
    <row r="12" spans="2:9" ht="15" customHeight="1" x14ac:dyDescent="0.25">
      <c r="B12" s="69">
        <v>2</v>
      </c>
      <c r="C12" s="56" t="s">
        <v>44</v>
      </c>
      <c r="D12" s="57" t="s">
        <v>40</v>
      </c>
      <c r="E12" s="58">
        <v>5.0952380952380949</v>
      </c>
      <c r="F12" s="81"/>
      <c r="G12" s="70"/>
      <c r="I12" s="31"/>
    </row>
    <row r="13" spans="2:9" x14ac:dyDescent="0.25">
      <c r="B13" s="71" t="str">
        <f>'PREÇOS REFERENCIAIS'!B26</f>
        <v>-</v>
      </c>
      <c r="C13" s="57" t="str">
        <f>'PREÇOS REFERENCIAIS'!C26</f>
        <v>RECOMPOSIÇÃO DO PAVIMENTO COM REPAROS LOCALIZADOS SUPERFICIAIS - PISTAS</v>
      </c>
      <c r="D13" s="57" t="s">
        <v>40</v>
      </c>
      <c r="E13" s="59">
        <v>5.0952380952380949</v>
      </c>
      <c r="F13" s="81">
        <f>'PREÇOS REFERENCIAIS'!E26</f>
        <v>0</v>
      </c>
      <c r="G13" s="70">
        <f>E13*F13</f>
        <v>0</v>
      </c>
    </row>
    <row r="14" spans="2:9" x14ac:dyDescent="0.25">
      <c r="B14" s="71" t="str">
        <f>'PREÇOS REFERENCIAIS'!B24</f>
        <v>3 S 08 101 02</v>
      </c>
      <c r="C14" s="57" t="str">
        <f>'PREÇOS REFERENCIAIS'!C24</f>
        <v>REPARO PROFUNDO (REMENDO)</v>
      </c>
      <c r="D14" s="57" t="s">
        <v>41</v>
      </c>
      <c r="E14" s="59">
        <v>1.2738095238095237</v>
      </c>
      <c r="F14" s="81">
        <f>'PREÇOS REFERENCIAIS'!E24</f>
        <v>0</v>
      </c>
      <c r="G14" s="70">
        <f>E14*F14</f>
        <v>0</v>
      </c>
    </row>
    <row r="15" spans="2:9" ht="8.25" customHeight="1" x14ac:dyDescent="0.25">
      <c r="B15" s="71"/>
      <c r="C15" s="57"/>
      <c r="D15" s="57"/>
      <c r="E15" s="58"/>
      <c r="F15" s="81"/>
      <c r="G15" s="70"/>
    </row>
    <row r="16" spans="2:9" ht="15" customHeight="1" x14ac:dyDescent="0.25">
      <c r="B16" s="69">
        <v>3</v>
      </c>
      <c r="C16" s="56" t="s">
        <v>45</v>
      </c>
      <c r="D16" s="57" t="s">
        <v>40</v>
      </c>
      <c r="E16" s="58">
        <v>164</v>
      </c>
      <c r="F16" s="81"/>
      <c r="G16" s="70"/>
    </row>
    <row r="17" spans="2:9" x14ac:dyDescent="0.25">
      <c r="B17" s="71" t="str">
        <f>'PREÇOS REFERENCIAIS'!B23</f>
        <v>-</v>
      </c>
      <c r="C17" s="57" t="str">
        <f>'PREÇOS REFERENCIAIS'!C23</f>
        <v xml:space="preserve">PINTURA DE LIGAÇÃO </v>
      </c>
      <c r="D17" s="57" t="s">
        <v>40</v>
      </c>
      <c r="E17" s="59">
        <v>164</v>
      </c>
      <c r="F17" s="81">
        <f>'PREÇOS REFERENCIAIS'!E23</f>
        <v>0</v>
      </c>
      <c r="G17" s="70">
        <f>E17*F17</f>
        <v>0</v>
      </c>
    </row>
    <row r="18" spans="2:9" x14ac:dyDescent="0.25">
      <c r="B18" s="71" t="str">
        <f>'PREÇOS REFERENCIAIS'!B21</f>
        <v>-</v>
      </c>
      <c r="C18" s="55" t="str">
        <f>'PREÇOS REFERENCIAIS'!C21</f>
        <v>REPERFILAGEM COM CBUQ - MASSA FINA</v>
      </c>
      <c r="D18" s="57" t="s">
        <v>41</v>
      </c>
      <c r="E18" s="58">
        <v>3.2800000000000002</v>
      </c>
      <c r="F18" s="81">
        <f>'PREÇOS REFERENCIAIS'!E21</f>
        <v>0</v>
      </c>
      <c r="G18" s="70">
        <f>E18*F18</f>
        <v>0</v>
      </c>
    </row>
    <row r="19" spans="2:9" ht="8.25" customHeight="1" x14ac:dyDescent="0.25">
      <c r="B19" s="71"/>
      <c r="C19" s="57"/>
      <c r="D19" s="57"/>
      <c r="E19" s="58"/>
      <c r="F19" s="81"/>
      <c r="G19" s="70"/>
    </row>
    <row r="20" spans="2:9" ht="15" customHeight="1" x14ac:dyDescent="0.25">
      <c r="B20" s="69">
        <v>4</v>
      </c>
      <c r="C20" s="56" t="s">
        <v>72</v>
      </c>
      <c r="D20" s="57" t="s">
        <v>40</v>
      </c>
      <c r="E20" s="58">
        <v>15400.000000000002</v>
      </c>
      <c r="F20" s="81"/>
      <c r="G20" s="70"/>
    </row>
    <row r="21" spans="2:9" x14ac:dyDescent="0.25">
      <c r="B21" s="72" t="str">
        <f>'PREÇOS REFERENCIAIS'!B25</f>
        <v>-</v>
      </c>
      <c r="C21" s="60" t="str">
        <f>'PREÇOS REFERENCIAIS'!C25</f>
        <v>REESTABILIZAÇÃO DE BASE COM ADIÇÃO DE MATERIAL</v>
      </c>
      <c r="D21" s="57" t="s">
        <v>41</v>
      </c>
      <c r="E21" s="58">
        <v>3080.0000000000005</v>
      </c>
      <c r="F21" s="81">
        <f>'PREÇOS REFERENCIAIS'!E25</f>
        <v>0</v>
      </c>
      <c r="G21" s="70">
        <f>E21*F21</f>
        <v>0</v>
      </c>
    </row>
    <row r="22" spans="2:9" x14ac:dyDescent="0.25">
      <c r="B22" s="72" t="str">
        <f>'PREÇOS REFERENCIAIS'!B23</f>
        <v>-</v>
      </c>
      <c r="C22" s="60" t="str">
        <f>'PREÇOS REFERENCIAIS'!C23</f>
        <v xml:space="preserve">PINTURA DE LIGAÇÃO </v>
      </c>
      <c r="D22" s="57" t="s">
        <v>40</v>
      </c>
      <c r="E22" s="58">
        <v>15400.000000000002</v>
      </c>
      <c r="F22" s="81">
        <f>'PREÇOS REFERENCIAIS'!E23</f>
        <v>0</v>
      </c>
      <c r="G22" s="70">
        <f>E22*F22</f>
        <v>0</v>
      </c>
    </row>
    <row r="23" spans="2:9" x14ac:dyDescent="0.25">
      <c r="B23" s="71" t="str">
        <f>'PREÇOS REFERENCIAIS'!B22</f>
        <v>-</v>
      </c>
      <c r="C23" s="57" t="str">
        <f>'PREÇOS REFERENCIAIS'!C22</f>
        <v>TSD - TRATAMENTO SUPERFICIAL DUPLO (restauração)</v>
      </c>
      <c r="D23" s="57" t="s">
        <v>40</v>
      </c>
      <c r="E23" s="58">
        <v>15400.000000000002</v>
      </c>
      <c r="F23" s="81">
        <f>'PREÇOS REFERENCIAIS'!E22</f>
        <v>0</v>
      </c>
      <c r="G23" s="70">
        <f>E23*F23</f>
        <v>0</v>
      </c>
    </row>
    <row r="24" spans="2:9" ht="8.25" customHeight="1" x14ac:dyDescent="0.25">
      <c r="B24" s="71"/>
      <c r="C24" s="57"/>
      <c r="D24" s="57"/>
      <c r="E24" s="58"/>
      <c r="F24" s="81"/>
      <c r="G24" s="70"/>
    </row>
    <row r="25" spans="2:9" ht="15" customHeight="1" x14ac:dyDescent="0.25">
      <c r="B25" s="69">
        <v>5</v>
      </c>
      <c r="C25" s="56" t="s">
        <v>51</v>
      </c>
      <c r="D25" s="57" t="s">
        <v>40</v>
      </c>
      <c r="E25" s="58">
        <v>0</v>
      </c>
      <c r="F25" s="81"/>
      <c r="G25" s="70"/>
      <c r="I25" s="31"/>
    </row>
    <row r="26" spans="2:9" ht="15.75" thickBot="1" x14ac:dyDescent="0.3">
      <c r="B26" s="73" t="str">
        <f>'PREÇOS REFERENCIAIS'!B27</f>
        <v>-</v>
      </c>
      <c r="C26" s="61" t="str">
        <f>'PREÇOS REFERENCIAIS'!C27</f>
        <v>RECOMPOSIÇÃO DO PAVIMENTO COM REPAROS  LOCALIZADOS SUPERFICIAIS - ACOSTAMENTOS</v>
      </c>
      <c r="D26" s="61" t="s">
        <v>40</v>
      </c>
      <c r="E26" s="62">
        <v>0</v>
      </c>
      <c r="F26" s="82">
        <f>'PREÇOS REFERENCIAIS'!E27</f>
        <v>0</v>
      </c>
      <c r="G26" s="74">
        <f>E26*F26</f>
        <v>0</v>
      </c>
    </row>
    <row r="27" spans="2:9" ht="15.75" thickBot="1" x14ac:dyDescent="0.3">
      <c r="B27" s="75"/>
      <c r="C27" s="76"/>
      <c r="D27" s="76"/>
      <c r="E27" s="76"/>
      <c r="F27" s="77" t="s">
        <v>52</v>
      </c>
      <c r="G27" s="78">
        <f>SUM(G8:G26)</f>
        <v>0</v>
      </c>
    </row>
    <row r="29" spans="2:9" x14ac:dyDescent="0.25">
      <c r="G29" s="28"/>
    </row>
    <row r="30" spans="2:9" x14ac:dyDescent="0.25">
      <c r="G30" s="28"/>
    </row>
  </sheetData>
  <pageMargins left="0.51181102362204722" right="0.51181102362204722" top="0.78740157480314965" bottom="0.78740157480314965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83</vt:i4>
      </vt:variant>
      <vt:variant>
        <vt:lpstr>Named Ranges</vt:lpstr>
      </vt:variant>
      <vt:variant>
        <vt:i4>1</vt:i4>
      </vt:variant>
    </vt:vector>
  </HeadingPairs>
  <TitlesOfParts>
    <vt:vector size="84" baseType="lpstr">
      <vt:lpstr>CADASTRO</vt:lpstr>
      <vt:lpstr>TRABALHOS INICIAIS</vt:lpstr>
      <vt:lpstr>Resumo</vt:lpstr>
      <vt:lpstr>PREÇOS REFERENCIAIS</vt:lpstr>
      <vt:lpstr>TRABALHOS INICIAIS (1)</vt:lpstr>
      <vt:lpstr>TRABALHOS INICIAIS (2)</vt:lpstr>
      <vt:lpstr>TRABALHOS INICIAIS (3)</vt:lpstr>
      <vt:lpstr>TRABALHOS INICIAIS (4)</vt:lpstr>
      <vt:lpstr>TRABALHOS INICIAIS (5)</vt:lpstr>
      <vt:lpstr>TRABALHOS INICIAIS (6)</vt:lpstr>
      <vt:lpstr>TRABALHOS INICIAIS (7)</vt:lpstr>
      <vt:lpstr>TRABALHOS INICIAIS (8)</vt:lpstr>
      <vt:lpstr>TRABALHOS INICIAIS (9)</vt:lpstr>
      <vt:lpstr>TRABALHOS INICIAIS (10)</vt:lpstr>
      <vt:lpstr>TRABALHOS INICIAIS (11)</vt:lpstr>
      <vt:lpstr>TRABALHOS INICIAIS (12)</vt:lpstr>
      <vt:lpstr>TRABALHOS INICIAIS (13)</vt:lpstr>
      <vt:lpstr>TRABALHOS INICIAIS (14)</vt:lpstr>
      <vt:lpstr>TRABALHOS INICIAIS (15)</vt:lpstr>
      <vt:lpstr>TRABALHOS INICIAIS (16)</vt:lpstr>
      <vt:lpstr>TRABALHOS INICIAIS (17)</vt:lpstr>
      <vt:lpstr>TRABALHOS INICIAIS (18)</vt:lpstr>
      <vt:lpstr>TRABALHOS INICIAIS (19)</vt:lpstr>
      <vt:lpstr>TRABALHOS INICIAIS (20)</vt:lpstr>
      <vt:lpstr>TRABALHOS INICIAIS (21)</vt:lpstr>
      <vt:lpstr>TRABALHOS INICIAIS (22)</vt:lpstr>
      <vt:lpstr>TRABALHOS INICIAIS (23)</vt:lpstr>
      <vt:lpstr>TRABALHOS INICIAIS (24)</vt:lpstr>
      <vt:lpstr>TRABALHOS INICIAIS (25)</vt:lpstr>
      <vt:lpstr>TRABALHOS INICIAIS (26)</vt:lpstr>
      <vt:lpstr>TRABALHOS INICIAIS (27)</vt:lpstr>
      <vt:lpstr>TRABALHOS INICIAIS (28)</vt:lpstr>
      <vt:lpstr>TRABALHOS INICIAIS (29)</vt:lpstr>
      <vt:lpstr>TRABALHOS INICIAIS (30)</vt:lpstr>
      <vt:lpstr>TRABALHOS INICIAIS (31)</vt:lpstr>
      <vt:lpstr>TRABALHOS INICIAIS (32)</vt:lpstr>
      <vt:lpstr>TRABALHOS INICIAIS (33)</vt:lpstr>
      <vt:lpstr>TRABALHOS INICIAIS (34)</vt:lpstr>
      <vt:lpstr>TRABALHOS INICIAIS (35)</vt:lpstr>
      <vt:lpstr>TRABALHOS INICIAIS (36)</vt:lpstr>
      <vt:lpstr>TRABALHOS INICIAIS (37)</vt:lpstr>
      <vt:lpstr>TRABALHOS INICIAIS (38)</vt:lpstr>
      <vt:lpstr>TRABALHOS INICIAIS (39)</vt:lpstr>
      <vt:lpstr>TRABALHOS INICIAIS (40)</vt:lpstr>
      <vt:lpstr>TRABALHOS INICIAIS (41)</vt:lpstr>
      <vt:lpstr>TRABALHOS INICIAIS (42)</vt:lpstr>
      <vt:lpstr>TRABALHOS INICIAIS (43)</vt:lpstr>
      <vt:lpstr>TRABALHOS INICIAIS (44)</vt:lpstr>
      <vt:lpstr>TRABALHOS INICIAIS (45)</vt:lpstr>
      <vt:lpstr>TRABALHOS INICIAIS (46)</vt:lpstr>
      <vt:lpstr>TRABALHOS INICIAIS (47)</vt:lpstr>
      <vt:lpstr>TRABALHOS INICIAIS (48)</vt:lpstr>
      <vt:lpstr>TRABALHOS INICIAIS (49)</vt:lpstr>
      <vt:lpstr>TRABALHOS INICIAIS (50)</vt:lpstr>
      <vt:lpstr>TRABALHOS INICIAIS (51)</vt:lpstr>
      <vt:lpstr>TRABALHOS INICIAIS (52)</vt:lpstr>
      <vt:lpstr>TRABALHOS INICIAIS (53)</vt:lpstr>
      <vt:lpstr>TRABALHOS INICIAIS (54)</vt:lpstr>
      <vt:lpstr>TRABALHOS INICIAIS (55)</vt:lpstr>
      <vt:lpstr>TRABALHOS INICIAIS (56)</vt:lpstr>
      <vt:lpstr>TRABALHOS INICIAIS (57)</vt:lpstr>
      <vt:lpstr>TRABALHOS INICIAIS (58)</vt:lpstr>
      <vt:lpstr>TRABALHOS INICIAIS (59)</vt:lpstr>
      <vt:lpstr>TRABALHOS INICIAIS (60)</vt:lpstr>
      <vt:lpstr>TRABALHOS INICIAIS (61)</vt:lpstr>
      <vt:lpstr>TRABALHOS INICIAIS (62)</vt:lpstr>
      <vt:lpstr>TRABALHOS INICIAIS (63)</vt:lpstr>
      <vt:lpstr>TRABALHOS INICIAIS (64)</vt:lpstr>
      <vt:lpstr>TRABALHOS INICIAIS (65)</vt:lpstr>
      <vt:lpstr>TRABALHOS INICIAIS (66)</vt:lpstr>
      <vt:lpstr>TRABALHOS INICIAIS (67)</vt:lpstr>
      <vt:lpstr>TRABALHOS INICIAIS (68)</vt:lpstr>
      <vt:lpstr>TRABALHOS INICIAIS (69)</vt:lpstr>
      <vt:lpstr>TRABALHOS INICIAIS (70)</vt:lpstr>
      <vt:lpstr>TRABALHOS INICIAIS (71)</vt:lpstr>
      <vt:lpstr>TRABALHOS INICIAIS (72)</vt:lpstr>
      <vt:lpstr>TRABALHOS INICIAIS (73)</vt:lpstr>
      <vt:lpstr>TRABALHOS INICIAIS (74)</vt:lpstr>
      <vt:lpstr>TRABALHOS INICIAIS (75)</vt:lpstr>
      <vt:lpstr>TRABALHOS INICIAIS (76)</vt:lpstr>
      <vt:lpstr>TRABALHOS INICIAIS (77)</vt:lpstr>
      <vt:lpstr>TRABALHOS INICIAIS (78)</vt:lpstr>
      <vt:lpstr>comp solucoes</vt:lpstr>
      <vt:lpstr>CADASTRO!Extract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 Ricardo Freitas Vicente</dc:creator>
  <cp:lastModifiedBy>Icaro Sampaio</cp:lastModifiedBy>
  <cp:lastPrinted>2012-10-16T17:16:57Z</cp:lastPrinted>
  <dcterms:created xsi:type="dcterms:W3CDTF">2009-05-17T18:38:53Z</dcterms:created>
  <dcterms:modified xsi:type="dcterms:W3CDTF">2013-04-15T20:57:36Z</dcterms:modified>
</cp:coreProperties>
</file>