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/>
  <bookViews>
    <workbookView xWindow="0" yWindow="-315" windowWidth="20730" windowHeight="11640"/>
  </bookViews>
  <sheets>
    <sheet name="Plan1" sheetId="1" r:id="rId1"/>
    <sheet name="PNV" sheetId="2" r:id="rId2"/>
    <sheet name="Resumo" sheetId="3" r:id="rId3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5" i="1" l="1"/>
  <c r="D14" i="1"/>
  <c r="E14" i="1"/>
  <c r="F14" i="1"/>
  <c r="G14" i="1"/>
  <c r="H14" i="1"/>
  <c r="I14" i="1"/>
  <c r="J14" i="1"/>
  <c r="K14" i="1"/>
  <c r="L14" i="1"/>
  <c r="M14" i="1"/>
  <c r="N14" i="1"/>
  <c r="O14" i="1"/>
  <c r="P14" i="1"/>
  <c r="Q14" i="1"/>
  <c r="R14" i="1"/>
  <c r="S14" i="1"/>
  <c r="T14" i="1"/>
  <c r="U14" i="1"/>
  <c r="V14" i="1"/>
  <c r="W14" i="1"/>
  <c r="X14" i="1"/>
  <c r="Y14" i="1"/>
  <c r="Z14" i="1"/>
  <c r="AA14" i="1"/>
  <c r="AB14" i="1"/>
  <c r="AC14" i="1"/>
  <c r="AD14" i="1"/>
  <c r="AE14" i="1"/>
  <c r="AF14" i="1"/>
  <c r="AG14" i="1"/>
  <c r="AH14" i="1"/>
  <c r="AI14" i="1"/>
  <c r="AJ14" i="1"/>
  <c r="AK14" i="1"/>
  <c r="AL14" i="1"/>
  <c r="AM14" i="1"/>
  <c r="AN14" i="1"/>
  <c r="AO14" i="1"/>
  <c r="AP14" i="1"/>
  <c r="AQ14" i="1"/>
  <c r="AR14" i="1"/>
  <c r="AS14" i="1"/>
  <c r="AT14" i="1"/>
  <c r="AU14" i="1"/>
  <c r="AV14" i="1"/>
  <c r="AW14" i="1"/>
  <c r="AX14" i="1"/>
  <c r="AY14" i="1"/>
  <c r="AZ14" i="1"/>
  <c r="BA14" i="1"/>
  <c r="BB14" i="1"/>
  <c r="BC14" i="1"/>
  <c r="BD14" i="1"/>
  <c r="BE14" i="1"/>
  <c r="BF14" i="1"/>
  <c r="BG14" i="1"/>
  <c r="BH14" i="1"/>
  <c r="BI14" i="1"/>
  <c r="BJ14" i="1"/>
  <c r="BK14" i="1"/>
  <c r="BL14" i="1"/>
  <c r="BM14" i="1"/>
  <c r="BN14" i="1"/>
  <c r="BO14" i="1"/>
  <c r="BP14" i="1"/>
  <c r="BQ14" i="1"/>
  <c r="BR14" i="1"/>
  <c r="BS14" i="1"/>
  <c r="BT14" i="1"/>
  <c r="BU14" i="1"/>
  <c r="BV14" i="1"/>
  <c r="BW14" i="1"/>
  <c r="BX14" i="1"/>
  <c r="BY14" i="1"/>
  <c r="BZ14" i="1"/>
  <c r="CA14" i="1"/>
  <c r="CB14" i="1"/>
  <c r="C14" i="1"/>
  <c r="D19" i="1"/>
  <c r="D21" i="1"/>
  <c r="D24" i="1"/>
  <c r="D26" i="1"/>
  <c r="D29" i="1"/>
  <c r="D33" i="1"/>
  <c r="D25" i="1"/>
  <c r="D28" i="1"/>
  <c r="D20" i="1"/>
  <c r="D23" i="1"/>
  <c r="D34" i="1"/>
  <c r="E19" i="1"/>
  <c r="E21" i="1"/>
  <c r="E24" i="1"/>
  <c r="E26" i="1"/>
  <c r="E29" i="1"/>
  <c r="E33" i="1"/>
  <c r="E25" i="1"/>
  <c r="E28" i="1"/>
  <c r="E20" i="1"/>
  <c r="E23" i="1"/>
  <c r="E34" i="1"/>
  <c r="F19" i="1"/>
  <c r="F21" i="1"/>
  <c r="F24" i="1"/>
  <c r="F29" i="1"/>
  <c r="F33" i="1"/>
  <c r="F28" i="1"/>
  <c r="F20" i="1"/>
  <c r="F23" i="1"/>
  <c r="F34" i="1"/>
  <c r="G19" i="1"/>
  <c r="G21" i="1"/>
  <c r="G24" i="1"/>
  <c r="G26" i="1"/>
  <c r="G29" i="1"/>
  <c r="G33" i="1"/>
  <c r="G25" i="1"/>
  <c r="G28" i="1"/>
  <c r="G20" i="1"/>
  <c r="G23" i="1"/>
  <c r="G34" i="1"/>
  <c r="H19" i="1"/>
  <c r="H21" i="1"/>
  <c r="H24" i="1"/>
  <c r="H26" i="1"/>
  <c r="H29" i="1"/>
  <c r="H33" i="1"/>
  <c r="H25" i="1"/>
  <c r="H28" i="1"/>
  <c r="H20" i="1"/>
  <c r="H23" i="1"/>
  <c r="H34" i="1"/>
  <c r="I19" i="1"/>
  <c r="I21" i="1"/>
  <c r="I24" i="1"/>
  <c r="I26" i="1"/>
  <c r="I29" i="1"/>
  <c r="I30" i="1"/>
  <c r="I31" i="1"/>
  <c r="I32" i="1"/>
  <c r="I33" i="1"/>
  <c r="I25" i="1"/>
  <c r="I27" i="1"/>
  <c r="I28" i="1"/>
  <c r="I20" i="1"/>
  <c r="I23" i="1"/>
  <c r="I34" i="1"/>
  <c r="J19" i="1"/>
  <c r="J21" i="1"/>
  <c r="J24" i="1"/>
  <c r="J29" i="1"/>
  <c r="J33" i="1"/>
  <c r="J28" i="1"/>
  <c r="J20" i="1"/>
  <c r="J23" i="1"/>
  <c r="J34" i="1"/>
  <c r="K19" i="1"/>
  <c r="K21" i="1"/>
  <c r="K24" i="1"/>
  <c r="K26" i="1"/>
  <c r="K29" i="1"/>
  <c r="K33" i="1"/>
  <c r="K25" i="1"/>
  <c r="K28" i="1"/>
  <c r="K20" i="1"/>
  <c r="K23" i="1"/>
  <c r="K34" i="1"/>
  <c r="L19" i="1"/>
  <c r="L21" i="1"/>
  <c r="L24" i="1"/>
  <c r="L26" i="1"/>
  <c r="L29" i="1"/>
  <c r="L30" i="1"/>
  <c r="L31" i="1"/>
  <c r="L32" i="1"/>
  <c r="L33" i="1"/>
  <c r="L25" i="1"/>
  <c r="L27" i="1"/>
  <c r="L28" i="1"/>
  <c r="L20" i="1"/>
  <c r="L23" i="1"/>
  <c r="L34" i="1"/>
  <c r="M19" i="1"/>
  <c r="M21" i="1"/>
  <c r="M24" i="1"/>
  <c r="M29" i="1"/>
  <c r="M33" i="1"/>
  <c r="M28" i="1"/>
  <c r="M20" i="1"/>
  <c r="M23" i="1"/>
  <c r="M34" i="1"/>
  <c r="N19" i="1"/>
  <c r="N21" i="1"/>
  <c r="N24" i="1"/>
  <c r="N26" i="1"/>
  <c r="N29" i="1"/>
  <c r="N33" i="1"/>
  <c r="N25" i="1"/>
  <c r="N28" i="1"/>
  <c r="N20" i="1"/>
  <c r="N23" i="1"/>
  <c r="N34" i="1"/>
  <c r="O19" i="1"/>
  <c r="O21" i="1"/>
  <c r="O24" i="1"/>
  <c r="O26" i="1"/>
  <c r="O29" i="1"/>
  <c r="O33" i="1"/>
  <c r="O25" i="1"/>
  <c r="O28" i="1"/>
  <c r="O20" i="1"/>
  <c r="O23" i="1"/>
  <c r="O34" i="1"/>
  <c r="P19" i="1"/>
  <c r="P21" i="1"/>
  <c r="P24" i="1"/>
  <c r="P26" i="1"/>
  <c r="P29" i="1"/>
  <c r="P33" i="1"/>
  <c r="P25" i="1"/>
  <c r="P28" i="1"/>
  <c r="P20" i="1"/>
  <c r="P23" i="1"/>
  <c r="P34" i="1"/>
  <c r="Q19" i="1"/>
  <c r="Q21" i="1"/>
  <c r="Q24" i="1"/>
  <c r="Q29" i="1"/>
  <c r="Q33" i="1"/>
  <c r="Q28" i="1"/>
  <c r="Q20" i="1"/>
  <c r="Q23" i="1"/>
  <c r="Q34" i="1"/>
  <c r="R19" i="1"/>
  <c r="R21" i="1"/>
  <c r="R24" i="1"/>
  <c r="R29" i="1"/>
  <c r="R33" i="1"/>
  <c r="R28" i="1"/>
  <c r="R20" i="1"/>
  <c r="R23" i="1"/>
  <c r="R34" i="1"/>
  <c r="S19" i="1"/>
  <c r="S21" i="1"/>
  <c r="S24" i="1"/>
  <c r="S26" i="1"/>
  <c r="S29" i="1"/>
  <c r="S33" i="1"/>
  <c r="S25" i="1"/>
  <c r="S28" i="1"/>
  <c r="S20" i="1"/>
  <c r="S23" i="1"/>
  <c r="S34" i="1"/>
  <c r="T19" i="1"/>
  <c r="T21" i="1"/>
  <c r="T24" i="1"/>
  <c r="T29" i="1"/>
  <c r="T33" i="1"/>
  <c r="T28" i="1"/>
  <c r="T20" i="1"/>
  <c r="T23" i="1"/>
  <c r="T34" i="1"/>
  <c r="U19" i="1"/>
  <c r="U21" i="1"/>
  <c r="U24" i="1"/>
  <c r="U26" i="1"/>
  <c r="U29" i="1"/>
  <c r="U33" i="1"/>
  <c r="U25" i="1"/>
  <c r="U28" i="1"/>
  <c r="U20" i="1"/>
  <c r="U23" i="1"/>
  <c r="U34" i="1"/>
  <c r="V19" i="1"/>
  <c r="V21" i="1"/>
  <c r="V24" i="1"/>
  <c r="V26" i="1"/>
  <c r="V29" i="1"/>
  <c r="V30" i="1"/>
  <c r="V31" i="1"/>
  <c r="V32" i="1"/>
  <c r="V33" i="1"/>
  <c r="V25" i="1"/>
  <c r="V27" i="1"/>
  <c r="V28" i="1"/>
  <c r="V20" i="1"/>
  <c r="V23" i="1"/>
  <c r="V34" i="1"/>
  <c r="W19" i="1"/>
  <c r="W21" i="1"/>
  <c r="W24" i="1"/>
  <c r="W29" i="1"/>
  <c r="W33" i="1"/>
  <c r="W28" i="1"/>
  <c r="W20" i="1"/>
  <c r="W23" i="1"/>
  <c r="W34" i="1"/>
  <c r="X19" i="1"/>
  <c r="X21" i="1"/>
  <c r="X24" i="1"/>
  <c r="X29" i="1"/>
  <c r="X33" i="1"/>
  <c r="X28" i="1"/>
  <c r="X20" i="1"/>
  <c r="X23" i="1"/>
  <c r="X34" i="1"/>
  <c r="Y19" i="1"/>
  <c r="Y21" i="1"/>
  <c r="Y24" i="1"/>
  <c r="Y29" i="1"/>
  <c r="Y33" i="1"/>
  <c r="Y28" i="1"/>
  <c r="Y20" i="1"/>
  <c r="Y23" i="1"/>
  <c r="Y34" i="1"/>
  <c r="Z19" i="1"/>
  <c r="Z21" i="1"/>
  <c r="Z24" i="1"/>
  <c r="Z26" i="1"/>
  <c r="Z29" i="1"/>
  <c r="Z33" i="1"/>
  <c r="Z25" i="1"/>
  <c r="Z28" i="1"/>
  <c r="Z20" i="1"/>
  <c r="Z23" i="1"/>
  <c r="Z34" i="1"/>
  <c r="AA19" i="1"/>
  <c r="AA21" i="1"/>
  <c r="AA24" i="1"/>
  <c r="AA29" i="1"/>
  <c r="AA33" i="1"/>
  <c r="AA28" i="1"/>
  <c r="AA20" i="1"/>
  <c r="AA23" i="1"/>
  <c r="AA34" i="1"/>
  <c r="AB19" i="1"/>
  <c r="AB21" i="1"/>
  <c r="AB24" i="1"/>
  <c r="AB26" i="1"/>
  <c r="AB29" i="1"/>
  <c r="AB33" i="1"/>
  <c r="AB25" i="1"/>
  <c r="AB28" i="1"/>
  <c r="AB20" i="1"/>
  <c r="AB23" i="1"/>
  <c r="AB34" i="1"/>
  <c r="AC19" i="1"/>
  <c r="AC21" i="1"/>
  <c r="AC24" i="1"/>
  <c r="AC29" i="1"/>
  <c r="AC33" i="1"/>
  <c r="AC28" i="1"/>
  <c r="AC20" i="1"/>
  <c r="AC23" i="1"/>
  <c r="AC34" i="1"/>
  <c r="AD19" i="1"/>
  <c r="AD21" i="1"/>
  <c r="AD24" i="1"/>
  <c r="AD26" i="1"/>
  <c r="AD29" i="1"/>
  <c r="AD30" i="1"/>
  <c r="AD31" i="1"/>
  <c r="AD32" i="1"/>
  <c r="AD33" i="1"/>
  <c r="AD25" i="1"/>
  <c r="AD27" i="1"/>
  <c r="AD28" i="1"/>
  <c r="AD20" i="1"/>
  <c r="AD23" i="1"/>
  <c r="AD34" i="1"/>
  <c r="AE19" i="1"/>
  <c r="AE21" i="1"/>
  <c r="AE24" i="1"/>
  <c r="AE26" i="1"/>
  <c r="AE29" i="1"/>
  <c r="AE33" i="1"/>
  <c r="AE25" i="1"/>
  <c r="AE28" i="1"/>
  <c r="AE20" i="1"/>
  <c r="AE23" i="1"/>
  <c r="AE34" i="1"/>
  <c r="AF19" i="1"/>
  <c r="AF21" i="1"/>
  <c r="AF24" i="1"/>
  <c r="AF29" i="1"/>
  <c r="AF33" i="1"/>
  <c r="AF28" i="1"/>
  <c r="AF20" i="1"/>
  <c r="AF23" i="1"/>
  <c r="AF34" i="1"/>
  <c r="AG19" i="1"/>
  <c r="AG21" i="1"/>
  <c r="AG24" i="1"/>
  <c r="AG26" i="1"/>
  <c r="AG29" i="1"/>
  <c r="AG30" i="1"/>
  <c r="AG31" i="1"/>
  <c r="AG32" i="1"/>
  <c r="AG33" i="1"/>
  <c r="AG25" i="1"/>
  <c r="AG27" i="1"/>
  <c r="AG28" i="1"/>
  <c r="AG20" i="1"/>
  <c r="AG23" i="1"/>
  <c r="AG34" i="1"/>
  <c r="AH19" i="1"/>
  <c r="AH21" i="1"/>
  <c r="AH24" i="1"/>
  <c r="AH26" i="1"/>
  <c r="AH29" i="1"/>
  <c r="AH33" i="1"/>
  <c r="AH25" i="1"/>
  <c r="AH28" i="1"/>
  <c r="AH20" i="1"/>
  <c r="AH23" i="1"/>
  <c r="AH34" i="1"/>
  <c r="AI19" i="1"/>
  <c r="AI21" i="1"/>
  <c r="AI24" i="1"/>
  <c r="AI26" i="1"/>
  <c r="AI29" i="1"/>
  <c r="AI33" i="1"/>
  <c r="AI25" i="1"/>
  <c r="AI28" i="1"/>
  <c r="AI20" i="1"/>
  <c r="AI23" i="1"/>
  <c r="AI34" i="1"/>
  <c r="AJ19" i="1"/>
  <c r="AJ21" i="1"/>
  <c r="AJ24" i="1"/>
  <c r="AJ29" i="1"/>
  <c r="AJ33" i="1"/>
  <c r="AJ28" i="1"/>
  <c r="AJ20" i="1"/>
  <c r="AJ23" i="1"/>
  <c r="AJ34" i="1"/>
  <c r="AK19" i="1"/>
  <c r="AK21" i="1"/>
  <c r="AK24" i="1"/>
  <c r="AK26" i="1"/>
  <c r="AK29" i="1"/>
  <c r="AK30" i="1"/>
  <c r="AK31" i="1"/>
  <c r="AK32" i="1"/>
  <c r="AK33" i="1"/>
  <c r="AK25" i="1"/>
  <c r="AK27" i="1"/>
  <c r="AK28" i="1"/>
  <c r="AK20" i="1"/>
  <c r="AK23" i="1"/>
  <c r="AK34" i="1"/>
  <c r="AL19" i="1"/>
  <c r="AL21" i="1"/>
  <c r="AL24" i="1"/>
  <c r="AL26" i="1"/>
  <c r="AL29" i="1"/>
  <c r="AL33" i="1"/>
  <c r="AL25" i="1"/>
  <c r="AL28" i="1"/>
  <c r="AL20" i="1"/>
  <c r="AL23" i="1"/>
  <c r="AL34" i="1"/>
  <c r="AM19" i="1"/>
  <c r="AM21" i="1"/>
  <c r="AM24" i="1"/>
  <c r="AM29" i="1"/>
  <c r="AM33" i="1"/>
  <c r="AM28" i="1"/>
  <c r="AM20" i="1"/>
  <c r="AM23" i="1"/>
  <c r="AM34" i="1"/>
  <c r="AN19" i="1"/>
  <c r="AN21" i="1"/>
  <c r="AN24" i="1"/>
  <c r="AN26" i="1"/>
  <c r="AN29" i="1"/>
  <c r="AN33" i="1"/>
  <c r="AN25" i="1"/>
  <c r="AN28" i="1"/>
  <c r="AN20" i="1"/>
  <c r="AN23" i="1"/>
  <c r="AN34" i="1"/>
  <c r="AO19" i="1"/>
  <c r="AO21" i="1"/>
  <c r="AO24" i="1"/>
  <c r="AO29" i="1"/>
  <c r="AO33" i="1"/>
  <c r="AO28" i="1"/>
  <c r="AO20" i="1"/>
  <c r="AO23" i="1"/>
  <c r="AO34" i="1"/>
  <c r="AP19" i="1"/>
  <c r="AP21" i="1"/>
  <c r="AP24" i="1"/>
  <c r="AP26" i="1"/>
  <c r="AP29" i="1"/>
  <c r="AP33" i="1"/>
  <c r="AP25" i="1"/>
  <c r="AP28" i="1"/>
  <c r="AP20" i="1"/>
  <c r="AP23" i="1"/>
  <c r="AP34" i="1"/>
  <c r="AQ19" i="1"/>
  <c r="AQ21" i="1"/>
  <c r="AQ24" i="1"/>
  <c r="AQ26" i="1"/>
  <c r="AQ29" i="1"/>
  <c r="AQ33" i="1"/>
  <c r="AQ25" i="1"/>
  <c r="AQ28" i="1"/>
  <c r="AQ20" i="1"/>
  <c r="AQ23" i="1"/>
  <c r="AQ34" i="1"/>
  <c r="AR19" i="1"/>
  <c r="AR21" i="1"/>
  <c r="AR24" i="1"/>
  <c r="AR26" i="1"/>
  <c r="AR29" i="1"/>
  <c r="AR33" i="1"/>
  <c r="AR25" i="1"/>
  <c r="AR28" i="1"/>
  <c r="AR20" i="1"/>
  <c r="AR23" i="1"/>
  <c r="AR34" i="1"/>
  <c r="AS19" i="1"/>
  <c r="AS21" i="1"/>
  <c r="AS24" i="1"/>
  <c r="AS26" i="1"/>
  <c r="AS29" i="1"/>
  <c r="AS33" i="1"/>
  <c r="AS25" i="1"/>
  <c r="AS28" i="1"/>
  <c r="AS20" i="1"/>
  <c r="AS23" i="1"/>
  <c r="AS34" i="1"/>
  <c r="AT19" i="1"/>
  <c r="AT21" i="1"/>
  <c r="AT24" i="1"/>
  <c r="AT26" i="1"/>
  <c r="AT29" i="1"/>
  <c r="AT33" i="1"/>
  <c r="AT25" i="1"/>
  <c r="AT28" i="1"/>
  <c r="AT20" i="1"/>
  <c r="AT23" i="1"/>
  <c r="AT34" i="1"/>
  <c r="AU19" i="1"/>
  <c r="AU21" i="1"/>
  <c r="AU24" i="1"/>
  <c r="AU29" i="1"/>
  <c r="AU33" i="1"/>
  <c r="AU28" i="1"/>
  <c r="AU20" i="1"/>
  <c r="AU23" i="1"/>
  <c r="AU34" i="1"/>
  <c r="AV19" i="1"/>
  <c r="AV21" i="1"/>
  <c r="AV24" i="1"/>
  <c r="AV29" i="1"/>
  <c r="AV33" i="1"/>
  <c r="AV28" i="1"/>
  <c r="AV20" i="1"/>
  <c r="AV23" i="1"/>
  <c r="AV34" i="1"/>
  <c r="AW19" i="1"/>
  <c r="AW21" i="1"/>
  <c r="AW24" i="1"/>
  <c r="AW26" i="1"/>
  <c r="AW29" i="1"/>
  <c r="AW33" i="1"/>
  <c r="AW25" i="1"/>
  <c r="AW28" i="1"/>
  <c r="AW20" i="1"/>
  <c r="AW23" i="1"/>
  <c r="AW34" i="1"/>
  <c r="AX19" i="1"/>
  <c r="AX21" i="1"/>
  <c r="AX24" i="1"/>
  <c r="AX29" i="1"/>
  <c r="AX33" i="1"/>
  <c r="AX28" i="1"/>
  <c r="AX20" i="1"/>
  <c r="AX23" i="1"/>
  <c r="AX34" i="1"/>
  <c r="AY19" i="1"/>
  <c r="AY21" i="1"/>
  <c r="AY24" i="1"/>
  <c r="AY26" i="1"/>
  <c r="AY29" i="1"/>
  <c r="AY33" i="1"/>
  <c r="AY25" i="1"/>
  <c r="AY28" i="1"/>
  <c r="AY20" i="1"/>
  <c r="AY23" i="1"/>
  <c r="AY34" i="1"/>
  <c r="AZ19" i="1"/>
  <c r="AZ21" i="1"/>
  <c r="AZ24" i="1"/>
  <c r="AZ26" i="1"/>
  <c r="AZ29" i="1"/>
  <c r="AZ33" i="1"/>
  <c r="AZ25" i="1"/>
  <c r="AZ28" i="1"/>
  <c r="AZ20" i="1"/>
  <c r="AZ23" i="1"/>
  <c r="AZ34" i="1"/>
  <c r="BA19" i="1"/>
  <c r="BA21" i="1"/>
  <c r="BA24" i="1"/>
  <c r="BA29" i="1"/>
  <c r="BA33" i="1"/>
  <c r="BA28" i="1"/>
  <c r="BA20" i="1"/>
  <c r="BA23" i="1"/>
  <c r="BA34" i="1"/>
  <c r="BB19" i="1"/>
  <c r="BB21" i="1"/>
  <c r="BB24" i="1"/>
  <c r="BB26" i="1"/>
  <c r="BB29" i="1"/>
  <c r="BB33" i="1"/>
  <c r="BB25" i="1"/>
  <c r="BB28" i="1"/>
  <c r="BB20" i="1"/>
  <c r="BB23" i="1"/>
  <c r="BB34" i="1"/>
  <c r="BC19" i="1"/>
  <c r="BC21" i="1"/>
  <c r="BC24" i="1"/>
  <c r="BC29" i="1"/>
  <c r="BC33" i="1"/>
  <c r="BC28" i="1"/>
  <c r="BC20" i="1"/>
  <c r="BC23" i="1"/>
  <c r="BC34" i="1"/>
  <c r="BD19" i="1"/>
  <c r="BD21" i="1"/>
  <c r="BD24" i="1"/>
  <c r="BD26" i="1"/>
  <c r="BD29" i="1"/>
  <c r="BD33" i="1"/>
  <c r="BD25" i="1"/>
  <c r="BD28" i="1"/>
  <c r="BD20" i="1"/>
  <c r="BD23" i="1"/>
  <c r="BD34" i="1"/>
  <c r="BE19" i="1"/>
  <c r="BE21" i="1"/>
  <c r="BE24" i="1"/>
  <c r="BE29" i="1"/>
  <c r="BE33" i="1"/>
  <c r="BE28" i="1"/>
  <c r="BE20" i="1"/>
  <c r="BE23" i="1"/>
  <c r="BE34" i="1"/>
  <c r="BF19" i="1"/>
  <c r="BF21" i="1"/>
  <c r="BF24" i="1"/>
  <c r="BF26" i="1"/>
  <c r="BF29" i="1"/>
  <c r="BF33" i="1"/>
  <c r="BF25" i="1"/>
  <c r="BF28" i="1"/>
  <c r="BF20" i="1"/>
  <c r="BF23" i="1"/>
  <c r="BF34" i="1"/>
  <c r="BG19" i="1"/>
  <c r="BG21" i="1"/>
  <c r="BG24" i="1"/>
  <c r="BG29" i="1"/>
  <c r="BG33" i="1"/>
  <c r="BG28" i="1"/>
  <c r="BG20" i="1"/>
  <c r="BG23" i="1"/>
  <c r="BG34" i="1"/>
  <c r="BH19" i="1"/>
  <c r="BH21" i="1"/>
  <c r="BH24" i="1"/>
  <c r="BH26" i="1"/>
  <c r="BH29" i="1"/>
  <c r="BH33" i="1"/>
  <c r="BH25" i="1"/>
  <c r="BH28" i="1"/>
  <c r="BH20" i="1"/>
  <c r="BH23" i="1"/>
  <c r="BH34" i="1"/>
  <c r="BI19" i="1"/>
  <c r="BI21" i="1"/>
  <c r="BI24" i="1"/>
  <c r="BI29" i="1"/>
  <c r="BI33" i="1"/>
  <c r="BI28" i="1"/>
  <c r="BI20" i="1"/>
  <c r="BI23" i="1"/>
  <c r="BI34" i="1"/>
  <c r="BJ19" i="1"/>
  <c r="BJ21" i="1"/>
  <c r="BJ24" i="1"/>
  <c r="BJ29" i="1"/>
  <c r="BJ33" i="1"/>
  <c r="BJ28" i="1"/>
  <c r="BJ20" i="1"/>
  <c r="BJ23" i="1"/>
  <c r="BJ34" i="1"/>
  <c r="BK19" i="1"/>
  <c r="BK21" i="1"/>
  <c r="BK24" i="1"/>
  <c r="BK29" i="1"/>
  <c r="BK33" i="1"/>
  <c r="BK28" i="1"/>
  <c r="BK20" i="1"/>
  <c r="BK23" i="1"/>
  <c r="BK34" i="1"/>
  <c r="BL19" i="1"/>
  <c r="BL21" i="1"/>
  <c r="BL24" i="1"/>
  <c r="BL29" i="1"/>
  <c r="BL33" i="1"/>
  <c r="BL28" i="1"/>
  <c r="BL20" i="1"/>
  <c r="BL23" i="1"/>
  <c r="BL34" i="1"/>
  <c r="BM19" i="1"/>
  <c r="BM21" i="1"/>
  <c r="BM24" i="1"/>
  <c r="BM26" i="1"/>
  <c r="BM29" i="1"/>
  <c r="BM33" i="1"/>
  <c r="BM25" i="1"/>
  <c r="BM28" i="1"/>
  <c r="BM20" i="1"/>
  <c r="BM23" i="1"/>
  <c r="BM34" i="1"/>
  <c r="BN19" i="1"/>
  <c r="BN21" i="1"/>
  <c r="BN24" i="1"/>
  <c r="BN29" i="1"/>
  <c r="BN33" i="1"/>
  <c r="BN28" i="1"/>
  <c r="BN20" i="1"/>
  <c r="BN23" i="1"/>
  <c r="BN34" i="1"/>
  <c r="BO19" i="1"/>
  <c r="BO21" i="1"/>
  <c r="BO24" i="1"/>
  <c r="BO26" i="1"/>
  <c r="BO29" i="1"/>
  <c r="BO30" i="1"/>
  <c r="BO31" i="1"/>
  <c r="BO32" i="1"/>
  <c r="BO33" i="1"/>
  <c r="BO25" i="1"/>
  <c r="BO27" i="1"/>
  <c r="BO28" i="1"/>
  <c r="BO20" i="1"/>
  <c r="BO23" i="1"/>
  <c r="BO34" i="1"/>
  <c r="BP19" i="1"/>
  <c r="BP21" i="1"/>
  <c r="BP24" i="1"/>
  <c r="BP29" i="1"/>
  <c r="BP33" i="1"/>
  <c r="BP28" i="1"/>
  <c r="BP20" i="1"/>
  <c r="BP23" i="1"/>
  <c r="BP34" i="1"/>
  <c r="BQ19" i="1"/>
  <c r="BQ21" i="1"/>
  <c r="BQ24" i="1"/>
  <c r="BQ29" i="1"/>
  <c r="BQ33" i="1"/>
  <c r="BQ28" i="1"/>
  <c r="BQ20" i="1"/>
  <c r="BQ23" i="1"/>
  <c r="BQ34" i="1"/>
  <c r="BR19" i="1"/>
  <c r="BR21" i="1"/>
  <c r="BR24" i="1"/>
  <c r="BR29" i="1"/>
  <c r="BR33" i="1"/>
  <c r="BR28" i="1"/>
  <c r="BR20" i="1"/>
  <c r="BR23" i="1"/>
  <c r="BR34" i="1"/>
  <c r="BS19" i="1"/>
  <c r="BS21" i="1"/>
  <c r="BS24" i="1"/>
  <c r="BS29" i="1"/>
  <c r="BS33" i="1"/>
  <c r="BS28" i="1"/>
  <c r="BS20" i="1"/>
  <c r="BS23" i="1"/>
  <c r="BS34" i="1"/>
  <c r="BT19" i="1"/>
  <c r="BT21" i="1"/>
  <c r="BT24" i="1"/>
  <c r="BT29" i="1"/>
  <c r="BT33" i="1"/>
  <c r="BT28" i="1"/>
  <c r="BT20" i="1"/>
  <c r="BT23" i="1"/>
  <c r="BT34" i="1"/>
  <c r="BU19" i="1"/>
  <c r="BU21" i="1"/>
  <c r="BU24" i="1"/>
  <c r="BU26" i="1"/>
  <c r="BU29" i="1"/>
  <c r="BU33" i="1"/>
  <c r="BU25" i="1"/>
  <c r="BU28" i="1"/>
  <c r="BU20" i="1"/>
  <c r="BU23" i="1"/>
  <c r="BU34" i="1"/>
  <c r="BV19" i="1"/>
  <c r="BV21" i="1"/>
  <c r="BV24" i="1"/>
  <c r="BV29" i="1"/>
  <c r="BV33" i="1"/>
  <c r="BV28" i="1"/>
  <c r="BV20" i="1"/>
  <c r="BV23" i="1"/>
  <c r="BV34" i="1"/>
  <c r="BW19" i="1"/>
  <c r="BW21" i="1"/>
  <c r="BW24" i="1"/>
  <c r="BW29" i="1"/>
  <c r="BW33" i="1"/>
  <c r="BW28" i="1"/>
  <c r="BW20" i="1"/>
  <c r="BW23" i="1"/>
  <c r="BW34" i="1"/>
  <c r="BX19" i="1"/>
  <c r="BX21" i="1"/>
  <c r="BX24" i="1"/>
  <c r="BX29" i="1"/>
  <c r="BX33" i="1"/>
  <c r="BX28" i="1"/>
  <c r="BX20" i="1"/>
  <c r="BX23" i="1"/>
  <c r="BX34" i="1"/>
  <c r="BY19" i="1"/>
  <c r="BY21" i="1"/>
  <c r="BY24" i="1"/>
  <c r="BY29" i="1"/>
  <c r="BY33" i="1"/>
  <c r="BY28" i="1"/>
  <c r="BY20" i="1"/>
  <c r="BY23" i="1"/>
  <c r="BY34" i="1"/>
  <c r="BZ19" i="1"/>
  <c r="BZ21" i="1"/>
  <c r="BZ24" i="1"/>
  <c r="BZ26" i="1"/>
  <c r="BZ29" i="1"/>
  <c r="BZ33" i="1"/>
  <c r="BZ25" i="1"/>
  <c r="BZ28" i="1"/>
  <c r="BZ20" i="1"/>
  <c r="BZ23" i="1"/>
  <c r="BZ34" i="1"/>
  <c r="CA19" i="1"/>
  <c r="CA21" i="1"/>
  <c r="CA24" i="1"/>
  <c r="CA29" i="1"/>
  <c r="CA33" i="1"/>
  <c r="CA28" i="1"/>
  <c r="CA20" i="1"/>
  <c r="CA23" i="1"/>
  <c r="CA34" i="1"/>
  <c r="CB19" i="1"/>
  <c r="CB21" i="1"/>
  <c r="CB24" i="1"/>
  <c r="CB29" i="1"/>
  <c r="CB33" i="1"/>
  <c r="CB28" i="1"/>
  <c r="CB20" i="1"/>
  <c r="CB23" i="1"/>
  <c r="CB34" i="1"/>
  <c r="C19" i="1"/>
  <c r="C21" i="1"/>
  <c r="C24" i="1"/>
  <c r="C26" i="1"/>
  <c r="C29" i="1"/>
  <c r="C33" i="1"/>
  <c r="C25" i="1"/>
  <c r="C28" i="1"/>
  <c r="C20" i="1"/>
  <c r="C22" i="1"/>
  <c r="C23" i="1"/>
  <c r="C34" i="1"/>
  <c r="C32" i="1"/>
  <c r="C31" i="1"/>
  <c r="C30" i="1"/>
  <c r="CB32" i="1"/>
  <c r="CA32" i="1"/>
  <c r="BZ32" i="1"/>
  <c r="BY32" i="1"/>
  <c r="BX32" i="1"/>
  <c r="BW32" i="1"/>
  <c r="BV32" i="1"/>
  <c r="BU32" i="1"/>
  <c r="BT32" i="1"/>
  <c r="BS32" i="1"/>
  <c r="BR32" i="1"/>
  <c r="BQ32" i="1"/>
  <c r="BP32" i="1"/>
  <c r="BN32" i="1"/>
  <c r="BM32" i="1"/>
  <c r="BL32" i="1"/>
  <c r="BK32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J32" i="1"/>
  <c r="AI32" i="1"/>
  <c r="AH32" i="1"/>
  <c r="AF32" i="1"/>
  <c r="AE32" i="1"/>
  <c r="AC32" i="1"/>
  <c r="AB32" i="1"/>
  <c r="AA32" i="1"/>
  <c r="Z32" i="1"/>
  <c r="Y32" i="1"/>
  <c r="X32" i="1"/>
  <c r="W32" i="1"/>
  <c r="U32" i="1"/>
  <c r="T32" i="1"/>
  <c r="S32" i="1"/>
  <c r="R32" i="1"/>
  <c r="Q32" i="1"/>
  <c r="P32" i="1"/>
  <c r="O32" i="1"/>
  <c r="N32" i="1"/>
  <c r="M32" i="1"/>
  <c r="K32" i="1"/>
  <c r="J32" i="1"/>
  <c r="H32" i="1"/>
  <c r="G32" i="1"/>
  <c r="F32" i="1"/>
  <c r="E32" i="1"/>
  <c r="D32" i="1"/>
  <c r="CB31" i="1"/>
  <c r="CA31" i="1"/>
  <c r="BZ31" i="1"/>
  <c r="BY31" i="1"/>
  <c r="BX31" i="1"/>
  <c r="BW31" i="1"/>
  <c r="BV31" i="1"/>
  <c r="BU31" i="1"/>
  <c r="BT31" i="1"/>
  <c r="BS31" i="1"/>
  <c r="BR31" i="1"/>
  <c r="BQ31" i="1"/>
  <c r="BP31" i="1"/>
  <c r="BN31" i="1"/>
  <c r="BM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J31" i="1"/>
  <c r="AI31" i="1"/>
  <c r="AH31" i="1"/>
  <c r="AF31" i="1"/>
  <c r="AE31" i="1"/>
  <c r="AC31" i="1"/>
  <c r="AB31" i="1"/>
  <c r="AA31" i="1"/>
  <c r="Z31" i="1"/>
  <c r="Y31" i="1"/>
  <c r="X31" i="1"/>
  <c r="W31" i="1"/>
  <c r="U31" i="1"/>
  <c r="T31" i="1"/>
  <c r="S31" i="1"/>
  <c r="R31" i="1"/>
  <c r="Q31" i="1"/>
  <c r="P31" i="1"/>
  <c r="O31" i="1"/>
  <c r="N31" i="1"/>
  <c r="M31" i="1"/>
  <c r="K31" i="1"/>
  <c r="J31" i="1"/>
  <c r="H31" i="1"/>
  <c r="G31" i="1"/>
  <c r="F31" i="1"/>
  <c r="E31" i="1"/>
  <c r="D31" i="1"/>
  <c r="CB30" i="1"/>
  <c r="CA30" i="1"/>
  <c r="BZ30" i="1"/>
  <c r="BY30" i="1"/>
  <c r="BX30" i="1"/>
  <c r="BW30" i="1"/>
  <c r="BV30" i="1"/>
  <c r="BU30" i="1"/>
  <c r="BT30" i="1"/>
  <c r="BS30" i="1"/>
  <c r="BR30" i="1"/>
  <c r="BQ30" i="1"/>
  <c r="BP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J30" i="1"/>
  <c r="AI30" i="1"/>
  <c r="AH30" i="1"/>
  <c r="AF30" i="1"/>
  <c r="AE30" i="1"/>
  <c r="AC30" i="1"/>
  <c r="AB30" i="1"/>
  <c r="AA30" i="1"/>
  <c r="Z30" i="1"/>
  <c r="Y30" i="1"/>
  <c r="X30" i="1"/>
  <c r="W30" i="1"/>
  <c r="U30" i="1"/>
  <c r="T30" i="1"/>
  <c r="S30" i="1"/>
  <c r="R30" i="1"/>
  <c r="Q30" i="1"/>
  <c r="P30" i="1"/>
  <c r="O30" i="1"/>
  <c r="N30" i="1"/>
  <c r="M30" i="1"/>
  <c r="K30" i="1"/>
  <c r="J30" i="1"/>
  <c r="H30" i="1"/>
  <c r="G30" i="1"/>
  <c r="F30" i="1"/>
  <c r="E30" i="1"/>
  <c r="D30" i="1"/>
  <c r="F25" i="1"/>
  <c r="F26" i="1"/>
  <c r="J25" i="1"/>
  <c r="J26" i="1"/>
  <c r="M25" i="1"/>
  <c r="M26" i="1"/>
  <c r="Q25" i="1"/>
  <c r="Q26" i="1"/>
  <c r="R25" i="1"/>
  <c r="R26" i="1"/>
  <c r="T25" i="1"/>
  <c r="T26" i="1"/>
  <c r="W25" i="1"/>
  <c r="W26" i="1"/>
  <c r="X25" i="1"/>
  <c r="X26" i="1"/>
  <c r="Y25" i="1"/>
  <c r="Y26" i="1"/>
  <c r="AA25" i="1"/>
  <c r="AA26" i="1"/>
  <c r="AC25" i="1"/>
  <c r="AC26" i="1"/>
  <c r="AF25" i="1"/>
  <c r="AF26" i="1"/>
  <c r="AJ25" i="1"/>
  <c r="AJ26" i="1"/>
  <c r="AM25" i="1"/>
  <c r="AM26" i="1"/>
  <c r="AO25" i="1"/>
  <c r="AO26" i="1"/>
  <c r="AU25" i="1"/>
  <c r="AU26" i="1"/>
  <c r="AV25" i="1"/>
  <c r="AV26" i="1"/>
  <c r="AX25" i="1"/>
  <c r="AX26" i="1"/>
  <c r="BA25" i="1"/>
  <c r="BA26" i="1"/>
  <c r="BC25" i="1"/>
  <c r="BC26" i="1"/>
  <c r="BE25" i="1"/>
  <c r="BE26" i="1"/>
  <c r="BG25" i="1"/>
  <c r="BG26" i="1"/>
  <c r="BI25" i="1"/>
  <c r="BI26" i="1"/>
  <c r="BJ25" i="1"/>
  <c r="BJ26" i="1"/>
  <c r="BK25" i="1"/>
  <c r="BK26" i="1"/>
  <c r="BL25" i="1"/>
  <c r="BL26" i="1"/>
  <c r="BN25" i="1"/>
  <c r="BN26" i="1"/>
  <c r="BP25" i="1"/>
  <c r="BP26" i="1"/>
  <c r="BQ25" i="1"/>
  <c r="BQ26" i="1"/>
  <c r="BR25" i="1"/>
  <c r="BR26" i="1"/>
  <c r="BS25" i="1"/>
  <c r="BS26" i="1"/>
  <c r="BT25" i="1"/>
  <c r="BT26" i="1"/>
  <c r="BV25" i="1"/>
  <c r="BV26" i="1"/>
  <c r="BW25" i="1"/>
  <c r="BW26" i="1"/>
  <c r="BX25" i="1"/>
  <c r="BX26" i="1"/>
  <c r="BY25" i="1"/>
  <c r="BY26" i="1"/>
  <c r="CA25" i="1"/>
  <c r="CA26" i="1"/>
  <c r="CB25" i="1"/>
  <c r="CB26" i="1"/>
  <c r="D27" i="1"/>
  <c r="E27" i="1"/>
  <c r="F27" i="1"/>
  <c r="G27" i="1"/>
  <c r="H27" i="1"/>
  <c r="J27" i="1"/>
  <c r="K27" i="1"/>
  <c r="M27" i="1"/>
  <c r="N27" i="1"/>
  <c r="O27" i="1"/>
  <c r="P27" i="1"/>
  <c r="Q27" i="1"/>
  <c r="R27" i="1"/>
  <c r="S27" i="1"/>
  <c r="T27" i="1"/>
  <c r="U27" i="1"/>
  <c r="W27" i="1"/>
  <c r="X27" i="1"/>
  <c r="Y27" i="1"/>
  <c r="Z27" i="1"/>
  <c r="AA27" i="1"/>
  <c r="AB27" i="1"/>
  <c r="AC27" i="1"/>
  <c r="AE27" i="1"/>
  <c r="AF27" i="1"/>
  <c r="AH27" i="1"/>
  <c r="AI27" i="1"/>
  <c r="AJ27" i="1"/>
  <c r="AL27" i="1"/>
  <c r="AM27" i="1"/>
  <c r="AN27" i="1"/>
  <c r="AO27" i="1"/>
  <c r="AP27" i="1"/>
  <c r="AQ27" i="1"/>
  <c r="AR27" i="1"/>
  <c r="AS27" i="1"/>
  <c r="AT27" i="1"/>
  <c r="AU27" i="1"/>
  <c r="AV27" i="1"/>
  <c r="AW27" i="1"/>
  <c r="AX27" i="1"/>
  <c r="AY27" i="1"/>
  <c r="AZ27" i="1"/>
  <c r="BA27" i="1"/>
  <c r="BB27" i="1"/>
  <c r="BC27" i="1"/>
  <c r="BD27" i="1"/>
  <c r="BE27" i="1"/>
  <c r="BF27" i="1"/>
  <c r="BG27" i="1"/>
  <c r="BH27" i="1"/>
  <c r="BI27" i="1"/>
  <c r="BJ27" i="1"/>
  <c r="BK27" i="1"/>
  <c r="BL27" i="1"/>
  <c r="BM27" i="1"/>
  <c r="BN27" i="1"/>
  <c r="BP27" i="1"/>
  <c r="BQ27" i="1"/>
  <c r="BR27" i="1"/>
  <c r="BS27" i="1"/>
  <c r="BT27" i="1"/>
  <c r="BU27" i="1"/>
  <c r="BV27" i="1"/>
  <c r="BW27" i="1"/>
  <c r="BX27" i="1"/>
  <c r="BY27" i="1"/>
  <c r="BZ27" i="1"/>
  <c r="CA27" i="1"/>
  <c r="CB27" i="1"/>
  <c r="C27" i="1"/>
  <c r="D22" i="1"/>
  <c r="E22" i="1"/>
  <c r="F22" i="1"/>
  <c r="G22" i="1"/>
  <c r="H22" i="1"/>
  <c r="I22" i="1"/>
  <c r="J22" i="1"/>
  <c r="K22" i="1"/>
  <c r="L22" i="1"/>
  <c r="M22" i="1"/>
  <c r="N22" i="1"/>
  <c r="O22" i="1"/>
  <c r="P22" i="1"/>
  <c r="Q22" i="1"/>
  <c r="R22" i="1"/>
  <c r="S22" i="1"/>
  <c r="T22" i="1"/>
  <c r="U22" i="1"/>
  <c r="V22" i="1"/>
  <c r="W22" i="1"/>
  <c r="X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AO22" i="1"/>
  <c r="AP22" i="1"/>
  <c r="AQ22" i="1"/>
  <c r="AR22" i="1"/>
  <c r="AS22" i="1"/>
  <c r="AT22" i="1"/>
  <c r="AU22" i="1"/>
  <c r="AV22" i="1"/>
  <c r="AW22" i="1"/>
  <c r="AX22" i="1"/>
  <c r="AY22" i="1"/>
  <c r="AZ22" i="1"/>
  <c r="BA22" i="1"/>
  <c r="BB22" i="1"/>
  <c r="BC22" i="1"/>
  <c r="BD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11" i="1"/>
  <c r="D11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R11" i="1"/>
  <c r="S11" i="1"/>
  <c r="T11" i="1"/>
  <c r="U11" i="1"/>
  <c r="V11" i="1"/>
  <c r="W11" i="1"/>
  <c r="X11" i="1"/>
  <c r="Y11" i="1"/>
  <c r="Z11" i="1"/>
  <c r="AA11" i="1"/>
  <c r="AB11" i="1"/>
  <c r="AC11" i="1"/>
  <c r="AD11" i="1"/>
  <c r="AE11" i="1"/>
  <c r="AF11" i="1"/>
  <c r="AG11" i="1"/>
  <c r="AH11" i="1"/>
  <c r="AI11" i="1"/>
  <c r="AJ11" i="1"/>
  <c r="AK11" i="1"/>
  <c r="AL11" i="1"/>
  <c r="AM11" i="1"/>
  <c r="AN11" i="1"/>
  <c r="AO11" i="1"/>
  <c r="AP11" i="1"/>
  <c r="AQ11" i="1"/>
  <c r="AR11" i="1"/>
  <c r="AS11" i="1"/>
  <c r="AT11" i="1"/>
  <c r="AU11" i="1"/>
  <c r="AV11" i="1"/>
  <c r="AW11" i="1"/>
  <c r="AX11" i="1"/>
  <c r="AY11" i="1"/>
  <c r="AZ11" i="1"/>
  <c r="BA11" i="1"/>
  <c r="BB11" i="1"/>
  <c r="BC11" i="1"/>
  <c r="BD11" i="1"/>
  <c r="BE11" i="1"/>
  <c r="BF11" i="1"/>
  <c r="BG11" i="1"/>
  <c r="BH11" i="1"/>
  <c r="BI11" i="1"/>
  <c r="BJ11" i="1"/>
  <c r="BK11" i="1"/>
  <c r="BL11" i="1"/>
  <c r="BM11" i="1"/>
  <c r="BN11" i="1"/>
  <c r="BO11" i="1"/>
  <c r="BP11" i="1"/>
  <c r="BQ11" i="1"/>
  <c r="BR11" i="1"/>
  <c r="BS11" i="1"/>
  <c r="BT11" i="1"/>
  <c r="BU11" i="1"/>
  <c r="BV11" i="1"/>
  <c r="BW11" i="1"/>
  <c r="BX11" i="1"/>
  <c r="BY11" i="1"/>
  <c r="BZ11" i="1"/>
  <c r="CA11" i="1"/>
  <c r="CB11" i="1"/>
  <c r="CC11" i="1"/>
</calcChain>
</file>

<file path=xl/sharedStrings.xml><?xml version="1.0" encoding="utf-8"?>
<sst xmlns="http://schemas.openxmlformats.org/spreadsheetml/2006/main" count="241" uniqueCount="144">
  <si>
    <t>Densidade de Passivos Ambientais</t>
  </si>
  <si>
    <t>Densidade de Travessias Urbanas</t>
  </si>
  <si>
    <t>Intensidade de Terraplenagem</t>
  </si>
  <si>
    <t>Densidade de Drenagens</t>
  </si>
  <si>
    <t>Densidade de Ocupações Irregulares</t>
  </si>
  <si>
    <t>Extensão</t>
  </si>
  <si>
    <t>Km PNV</t>
  </si>
  <si>
    <t>Somatório dos Pesos</t>
  </si>
  <si>
    <t>Nivel de Sensibilidade Global</t>
  </si>
  <si>
    <t>Interceptação Unidades de Conservação</t>
  </si>
  <si>
    <t>Interceptação Áreas Prioritárias para Biodiversidade</t>
  </si>
  <si>
    <t>Interceptação de Terras Indígenas</t>
  </si>
  <si>
    <t>Tipo de Estudo Ambiental Recomendado</t>
  </si>
  <si>
    <t>EIA (100 km / 13 %)</t>
  </si>
  <si>
    <t>EIA (130 km / 17 %)</t>
  </si>
  <si>
    <t>EIA (40 km / 5 %)</t>
  </si>
  <si>
    <t>EIA (190 km / 25 %)</t>
  </si>
  <si>
    <t>Restrições Socioambientais Lote 01</t>
  </si>
  <si>
    <t>Simpl.        20 km (3%)</t>
  </si>
  <si>
    <t>Simplificado (60 km / 8%)</t>
  </si>
  <si>
    <t>Simpl. (30 km / 5%)</t>
  </si>
  <si>
    <t>Simplificado (90 km / 12 %)</t>
  </si>
  <si>
    <t xml:space="preserve">Simplificado (112,3 km / 15 %) </t>
  </si>
  <si>
    <t>101BBA1540</t>
  </si>
  <si>
    <t>ENTR BR-324</t>
  </si>
  <si>
    <t>HUMILDES</t>
  </si>
  <si>
    <t>101BBA1550</t>
  </si>
  <si>
    <t>ENTR BA-501 (P/SÃO GONÇALO DOS CAMPOS)</t>
  </si>
  <si>
    <t>101BBA1570</t>
  </si>
  <si>
    <t>ENTR BA-502 (P/CONCEIÇÃO DA FEIRA)</t>
  </si>
  <si>
    <t>101BBA1572</t>
  </si>
  <si>
    <t>ENTR BA-492 (GOVERNADOR MANGABEIRA)</t>
  </si>
  <si>
    <t>101BBA1574</t>
  </si>
  <si>
    <t>ENTR BA-496 (CRUZ DAS ALMAS)</t>
  </si>
  <si>
    <t>101BBA1590</t>
  </si>
  <si>
    <t>ENTR BR-242(A) (SAPEAÇÚ)</t>
  </si>
  <si>
    <t>101BBA1610</t>
  </si>
  <si>
    <t>ENTR BR-242(B) (CONCEIÇÃO DO ALMEIDA)</t>
  </si>
  <si>
    <t>101BBA1630</t>
  </si>
  <si>
    <t>ENTR BA-026(A)</t>
  </si>
  <si>
    <t>101BBA1632</t>
  </si>
  <si>
    <t>ENTR BA-245(A) (SANTO ANTÔNIO DE JESUS)</t>
  </si>
  <si>
    <t>101BBA1650</t>
  </si>
  <si>
    <t>ENTR BA-026(B)/245(B)</t>
  </si>
  <si>
    <t>101BBA1670</t>
  </si>
  <si>
    <t>ENTR BR-420(A) (CAPÃO)</t>
  </si>
  <si>
    <t>101BBA1690</t>
  </si>
  <si>
    <t>ENTR BR-420(B) (P/LAJE)</t>
  </si>
  <si>
    <t>101BBA1695</t>
  </si>
  <si>
    <t>ENTR BA-542 (P/GUERÉM)</t>
  </si>
  <si>
    <t>101BBA1710</t>
  </si>
  <si>
    <t>PRESIDENTE TANCREDO NEVES</t>
  </si>
  <si>
    <t>101BBA1711</t>
  </si>
  <si>
    <t>ENTR BA-120 (TEOLÂNDIA)</t>
  </si>
  <si>
    <t>101BBA1712</t>
  </si>
  <si>
    <t>ENTR BA-250(A)</t>
  </si>
  <si>
    <t>101BBA1730</t>
  </si>
  <si>
    <t>ENTR BA-120/250(B)/548 (GANDÚ)</t>
  </si>
  <si>
    <t>101BBA1732</t>
  </si>
  <si>
    <t>ENTR BA-650(A)</t>
  </si>
  <si>
    <t>101BBA1734</t>
  </si>
  <si>
    <t>ENTR BA-650(B) (P/IBIRAPITANGA)</t>
  </si>
  <si>
    <t>101BBA1750</t>
  </si>
  <si>
    <t>ENTR BR-330 (P/UBATÃ)</t>
  </si>
  <si>
    <t>101BBA1751</t>
  </si>
  <si>
    <t>ENTR BR-030(A) (UBAITABA)</t>
  </si>
  <si>
    <t>101BBA1752</t>
  </si>
  <si>
    <t>ENTR BR-030(B) (AURELINO LEAL)</t>
  </si>
  <si>
    <t>101BBA1753</t>
  </si>
  <si>
    <t>ENTR BA-654 (P/ITACARÉ)</t>
  </si>
  <si>
    <t>101BBA1754</t>
  </si>
  <si>
    <t>ENTR BA-656 (CATOLÉ)</t>
  </si>
  <si>
    <t>101BBA1756</t>
  </si>
  <si>
    <t>ENTR BA-969 (P/PONTO DO ZINCO)</t>
  </si>
  <si>
    <t>101BBA1770</t>
  </si>
  <si>
    <t>ENTR BA-262(A) (P/URUCUCA)</t>
  </si>
  <si>
    <t>101BBA1790</t>
  </si>
  <si>
    <t>ENTR BA-120(A)/262(B) (P/ITAJUÍPE)</t>
  </si>
  <si>
    <t>101BBA1810</t>
  </si>
  <si>
    <t>ENTR BR-415(A)/BA-120(B) (ITABUNA)</t>
  </si>
  <si>
    <t>101BBA1820</t>
  </si>
  <si>
    <t>ENTR BR-415(B)</t>
  </si>
  <si>
    <t>101BBA1830</t>
  </si>
  <si>
    <t>ENTR BR-251(A) (BUERAREMA)</t>
  </si>
  <si>
    <t>101BBA1832</t>
  </si>
  <si>
    <t>SÃO JOSÉ</t>
  </si>
  <si>
    <t>101BBA1834</t>
  </si>
  <si>
    <t>ENTR BA-671 (ITATINGUÍ)</t>
  </si>
  <si>
    <t>101BBA1836</t>
  </si>
  <si>
    <t>ENTR BA-676 (P/ARATACA)</t>
  </si>
  <si>
    <t>101BBA1850</t>
  </si>
  <si>
    <t>ENTR BR-251(B) (P/CAMACÃ)</t>
  </si>
  <si>
    <t>101BBA1870</t>
  </si>
  <si>
    <t>ENTR BA-270</t>
  </si>
  <si>
    <t>101BBA1890</t>
  </si>
  <si>
    <t>ENTR BA-678</t>
  </si>
  <si>
    <t>101BBA1892</t>
  </si>
  <si>
    <t>ENTR BA-680</t>
  </si>
  <si>
    <t>101BBA1894</t>
  </si>
  <si>
    <t>ENTR BA-274 (LOMBARDIA)</t>
  </si>
  <si>
    <t>101BBA1896</t>
  </si>
  <si>
    <t>ENTR BA-275(A) (P/ITABEPI)</t>
  </si>
  <si>
    <t>101BBA1910</t>
  </si>
  <si>
    <t>ENTR BA-275(B) (ITAGIMIRIM)</t>
  </si>
  <si>
    <t>101BBA1912</t>
  </si>
  <si>
    <t>ENTR BA-985 (P/GABIARRA)</t>
  </si>
  <si>
    <t>101BBA1914</t>
  </si>
  <si>
    <t>ENTR BR-367 (EUNÁPOLIS)</t>
  </si>
  <si>
    <t>101BBA1930</t>
  </si>
  <si>
    <t>ENTR BA-283 (ITABELA)</t>
  </si>
  <si>
    <t>101BBA1932</t>
  </si>
  <si>
    <t>ENTR BR-498 (P/MONTE PASCOAL)</t>
  </si>
  <si>
    <t>101BBA1950</t>
  </si>
  <si>
    <t>ENTR BR-489/BA-284/690 (ITAMARAJU)</t>
  </si>
  <si>
    <t>101BBA1970</t>
  </si>
  <si>
    <t>ENTR BA-284</t>
  </si>
  <si>
    <t>101BBA1971</t>
  </si>
  <si>
    <t>ENTR BA-290 (TEIXEIRA DE FREITAS)</t>
  </si>
  <si>
    <t>101BBA1990</t>
  </si>
  <si>
    <t>ENTR BR-418 (P/POSTO DA MATA)</t>
  </si>
  <si>
    <t>101BBA2010</t>
  </si>
  <si>
    <t>ENTR BA-698</t>
  </si>
  <si>
    <t>Cod PNV</t>
  </si>
  <si>
    <t>Inicio</t>
  </si>
  <si>
    <t>Fim</t>
  </si>
  <si>
    <t>km inicio</t>
  </si>
  <si>
    <t>km fim</t>
  </si>
  <si>
    <t>ext</t>
  </si>
  <si>
    <t>PNV 1</t>
  </si>
  <si>
    <t>Início 1</t>
  </si>
  <si>
    <t>Fim 1</t>
  </si>
  <si>
    <t>Ext 1</t>
  </si>
  <si>
    <t>ExtPNV1</t>
  </si>
  <si>
    <t>PNV 2</t>
  </si>
  <si>
    <t>Início 2</t>
  </si>
  <si>
    <t>Fim 2</t>
  </si>
  <si>
    <t>Ext 2</t>
  </si>
  <si>
    <t>ExtPNV 2</t>
  </si>
  <si>
    <t>PNV 3</t>
  </si>
  <si>
    <t>Início 3</t>
  </si>
  <si>
    <t>Fim 3</t>
  </si>
  <si>
    <t>Ext 3</t>
  </si>
  <si>
    <t>ExtPNV 3</t>
  </si>
  <si>
    <t>Media Ponderada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</si>
</sst>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8"/>
      <color theme="1"/>
      <name val="Times New Roman"/>
      <family val="1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4"/>
      <color theme="1"/>
      <name val="Times New Roman"/>
    </font>
    <font>
      <sz val="8"/>
      <name val="Calibri"/>
      <family val="2"/>
      <scheme val="minor"/>
    </font>
    <font>
      <b/>
      <sz val="12"/>
      <color theme="1"/>
      <name val="Times New Roman"/>
    </font>
    <font>
      <sz val="12"/>
      <color theme="1"/>
      <name val="Times New Roman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8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9" fontId="10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/>
    <xf numFmtId="0" fontId="1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1" fillId="4" borderId="1" xfId="0" applyFont="1" applyFill="1" applyBorder="1" applyAlignment="1">
      <alignment horizontal="center" wrapText="1"/>
    </xf>
    <xf numFmtId="0" fontId="2" fillId="5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8" fillId="0" borderId="1" xfId="0" applyFont="1" applyBorder="1" applyAlignment="1">
      <alignment vertical="center" wrapText="1"/>
    </xf>
    <xf numFmtId="0" fontId="7" fillId="4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2" xfId="0" applyFont="1" applyBorder="1" applyAlignment="1">
      <alignment horizontal="left" vertical="center" wrapText="1"/>
    </xf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  <xf numFmtId="0" fontId="9" fillId="0" borderId="0" xfId="0" applyFont="1" applyAlignment="1">
      <alignment horizontal="right"/>
    </xf>
    <xf numFmtId="0" fontId="9" fillId="0" borderId="0" xfId="0" applyFont="1"/>
    <xf numFmtId="10" fontId="2" fillId="5" borderId="1" xfId="0" applyNumberFormat="1" applyFont="1" applyFill="1" applyBorder="1" applyAlignment="1">
      <alignment horizontal="center" wrapText="1"/>
    </xf>
    <xf numFmtId="10" fontId="2" fillId="2" borderId="1" xfId="0" applyNumberFormat="1" applyFont="1" applyFill="1" applyBorder="1" applyAlignment="1">
      <alignment horizontal="center" wrapText="1"/>
    </xf>
    <xf numFmtId="10" fontId="2" fillId="3" borderId="1" xfId="0" applyNumberFormat="1" applyFont="1" applyFill="1" applyBorder="1" applyAlignment="1">
      <alignment horizontal="center" wrapText="1"/>
    </xf>
    <xf numFmtId="10" fontId="2" fillId="2" borderId="0" xfId="0" applyNumberFormat="1" applyFont="1" applyFill="1" applyBorder="1" applyAlignment="1">
      <alignment horizontal="center" wrapText="1"/>
    </xf>
    <xf numFmtId="10" fontId="2" fillId="5" borderId="0" xfId="0" applyNumberFormat="1" applyFont="1" applyFill="1" applyBorder="1" applyAlignment="1">
      <alignment horizontal="center" wrapText="1"/>
    </xf>
    <xf numFmtId="10" fontId="2" fillId="3" borderId="0" xfId="0" applyNumberFormat="1" applyFont="1" applyFill="1" applyBorder="1" applyAlignment="1">
      <alignment horizontal="center" wrapText="1"/>
    </xf>
    <xf numFmtId="0" fontId="7" fillId="0" borderId="5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164" fontId="2" fillId="0" borderId="0" xfId="0" applyNumberFormat="1" applyFont="1"/>
    <xf numFmtId="164" fontId="2" fillId="0" borderId="0" xfId="0" applyNumberFormat="1" applyFont="1" applyAlignment="1">
      <alignment horizontal="right"/>
    </xf>
    <xf numFmtId="0" fontId="11" fillId="8" borderId="0" xfId="0" applyFont="1" applyFill="1" applyAlignment="1">
      <alignment horizontal="right"/>
    </xf>
    <xf numFmtId="10" fontId="11" fillId="8" borderId="0" xfId="7" applyNumberFormat="1" applyFont="1" applyFill="1" applyAlignment="1">
      <alignment horizontal="right"/>
    </xf>
    <xf numFmtId="0" fontId="5" fillId="6" borderId="2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5" fillId="7" borderId="4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wrapText="1"/>
    </xf>
  </cellXfs>
  <cellStyles count="8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  <cellStyle name="Percent" xfId="7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0</xdr:rowOff>
    </xdr:from>
    <xdr:to>
      <xdr:col>0</xdr:col>
      <xdr:colOff>2550160</xdr:colOff>
      <xdr:row>17</xdr:row>
      <xdr:rowOff>47486</xdr:rowOff>
    </xdr:to>
    <xdr:sp macro="" textlink="">
      <xdr:nvSpPr>
        <xdr:cNvPr id="2" name="Text Box 1"/>
        <xdr:cNvSpPr txBox="1"/>
      </xdr:nvSpPr>
      <xdr:spPr>
        <a:xfrm>
          <a:off x="0" y="2705100"/>
          <a:ext cx="2550160" cy="707886"/>
        </a:xfrm>
        <a:prstGeom prst="rect">
          <a:avLst/>
        </a:prstGeom>
        <a:noFill/>
        <a:ln>
          <a:noFill/>
        </a:ln>
        <a:effectLst/>
        <a:extLst>
          <a:ext uri="{C572A759-6A51-4108-AA02-DFA0A04FC94B}">
            <ma14:wrappingTextBoxFlag xmlns="" xmlns:ma14="http://schemas.microsoft.com/office/mac/drawingml/2011/main"/>
          </a:ext>
        </a:extLst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spAutoFit/>
        </a:bodyPr>
        <a:lstStyle/>
        <a:p>
          <a:pPr>
            <a:spcAft>
              <a:spcPts val="0"/>
            </a:spcAft>
          </a:pPr>
          <a:r>
            <a:rPr lang="pt-BR" sz="1000" b="1">
              <a:effectLst/>
              <a:latin typeface="Times"/>
              <a:ea typeface="ＭＳ 明朝"/>
              <a:cs typeface="Times New Roman"/>
            </a:rPr>
            <a:t>Avaliação do Nível de Sensibilidade Global:</a:t>
          </a:r>
          <a:endParaRPr lang="pt-BR" sz="1200">
            <a:effectLst/>
            <a:latin typeface="Cambria"/>
            <a:ea typeface="ＭＳ 明朝"/>
            <a:cs typeface="Times New Roman"/>
          </a:endParaRPr>
        </a:p>
        <a:p>
          <a:pPr>
            <a:spcAft>
              <a:spcPts val="0"/>
            </a:spcAft>
          </a:pPr>
          <a:r>
            <a:rPr lang="pt-BR" sz="1000" b="1">
              <a:effectLst/>
              <a:latin typeface="Times"/>
              <a:ea typeface="ＭＳ 明朝"/>
              <a:cs typeface="Times New Roman"/>
            </a:rPr>
            <a:t>Ato 	= acima de 13 pontos</a:t>
          </a:r>
          <a:endParaRPr lang="pt-BR" sz="1200">
            <a:effectLst/>
            <a:latin typeface="Cambria"/>
            <a:ea typeface="ＭＳ 明朝"/>
            <a:cs typeface="Times New Roman"/>
          </a:endParaRPr>
        </a:p>
        <a:p>
          <a:pPr>
            <a:spcAft>
              <a:spcPts val="0"/>
            </a:spcAft>
          </a:pPr>
          <a:r>
            <a:rPr lang="pt-BR" sz="1000" b="1">
              <a:effectLst/>
              <a:latin typeface="Times"/>
              <a:ea typeface="ＭＳ 明朝"/>
              <a:cs typeface="Times New Roman"/>
            </a:rPr>
            <a:t>Médio 	= 9 a 12 pontos</a:t>
          </a:r>
          <a:endParaRPr lang="pt-BR" sz="1200">
            <a:effectLst/>
            <a:latin typeface="Cambria"/>
            <a:ea typeface="ＭＳ 明朝"/>
            <a:cs typeface="Times New Roman"/>
          </a:endParaRPr>
        </a:p>
        <a:p>
          <a:pPr>
            <a:spcAft>
              <a:spcPts val="0"/>
            </a:spcAft>
          </a:pPr>
          <a:r>
            <a:rPr lang="pt-BR" sz="1000" b="1">
              <a:effectLst/>
              <a:latin typeface="Times"/>
              <a:ea typeface="ＭＳ 明朝"/>
              <a:cs typeface="Times New Roman"/>
            </a:rPr>
            <a:t>Baixo 	= 0 a 8 pontos</a:t>
          </a:r>
          <a:endParaRPr lang="pt-BR" sz="1200">
            <a:effectLst/>
            <a:latin typeface="Cambria"/>
            <a:ea typeface="ＭＳ 明朝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CC34"/>
  <sheetViews>
    <sheetView tabSelected="1" workbookViewId="0">
      <selection activeCell="B15" sqref="B15"/>
    </sheetView>
  </sheetViews>
  <sheetFormatPr defaultColWidth="8.85546875" defaultRowHeight="15" x14ac:dyDescent="0.25"/>
  <cols>
    <col min="1" max="1" width="36.140625" style="1" customWidth="1"/>
    <col min="2" max="2" width="17.7109375" style="1" bestFit="1" customWidth="1"/>
    <col min="3" max="81" width="10.28515625" style="3" customWidth="1"/>
    <col min="82" max="16384" width="8.85546875" style="1"/>
  </cols>
  <sheetData>
    <row r="1" spans="1:81" ht="15" customHeight="1" x14ac:dyDescent="0.25">
      <c r="A1" s="29" t="s">
        <v>17</v>
      </c>
      <c r="B1" s="4" t="s">
        <v>5</v>
      </c>
      <c r="C1" s="5">
        <v>0</v>
      </c>
      <c r="D1" s="5">
        <v>10</v>
      </c>
      <c r="E1" s="5">
        <v>20</v>
      </c>
      <c r="F1" s="5">
        <v>30</v>
      </c>
      <c r="G1" s="5">
        <v>40</v>
      </c>
      <c r="H1" s="5">
        <v>50</v>
      </c>
      <c r="I1" s="5">
        <v>60</v>
      </c>
      <c r="J1" s="5">
        <v>70</v>
      </c>
      <c r="K1" s="5">
        <v>80</v>
      </c>
      <c r="L1" s="5">
        <v>90</v>
      </c>
      <c r="M1" s="5">
        <v>100</v>
      </c>
      <c r="N1" s="5">
        <v>110</v>
      </c>
      <c r="O1" s="5">
        <v>120</v>
      </c>
      <c r="P1" s="5">
        <v>130</v>
      </c>
      <c r="Q1" s="5">
        <v>140</v>
      </c>
      <c r="R1" s="5">
        <v>150</v>
      </c>
      <c r="S1" s="5">
        <v>160</v>
      </c>
      <c r="T1" s="5">
        <v>170</v>
      </c>
      <c r="U1" s="5">
        <v>180</v>
      </c>
      <c r="V1" s="5">
        <v>190</v>
      </c>
      <c r="W1" s="5">
        <v>200</v>
      </c>
      <c r="X1" s="5">
        <v>210</v>
      </c>
      <c r="Y1" s="5">
        <v>220</v>
      </c>
      <c r="Z1" s="5">
        <v>230</v>
      </c>
      <c r="AA1" s="5">
        <v>240</v>
      </c>
      <c r="AB1" s="5">
        <v>250</v>
      </c>
      <c r="AC1" s="5">
        <v>260</v>
      </c>
      <c r="AD1" s="5">
        <v>270</v>
      </c>
      <c r="AE1" s="5">
        <v>280</v>
      </c>
      <c r="AF1" s="5">
        <v>290</v>
      </c>
      <c r="AG1" s="5">
        <v>300</v>
      </c>
      <c r="AH1" s="5">
        <v>310</v>
      </c>
      <c r="AI1" s="5">
        <v>320</v>
      </c>
      <c r="AJ1" s="5">
        <v>330</v>
      </c>
      <c r="AK1" s="5">
        <v>340</v>
      </c>
      <c r="AL1" s="5">
        <v>350</v>
      </c>
      <c r="AM1" s="5">
        <v>360</v>
      </c>
      <c r="AN1" s="5">
        <v>370</v>
      </c>
      <c r="AO1" s="5">
        <v>380</v>
      </c>
      <c r="AP1" s="5">
        <v>390</v>
      </c>
      <c r="AQ1" s="5">
        <v>400</v>
      </c>
      <c r="AR1" s="5">
        <v>410</v>
      </c>
      <c r="AS1" s="5">
        <v>420</v>
      </c>
      <c r="AT1" s="5">
        <v>430</v>
      </c>
      <c r="AU1" s="5">
        <v>440</v>
      </c>
      <c r="AV1" s="5">
        <v>450</v>
      </c>
      <c r="AW1" s="5">
        <v>460</v>
      </c>
      <c r="AX1" s="5">
        <v>470</v>
      </c>
      <c r="AY1" s="5">
        <v>480</v>
      </c>
      <c r="AZ1" s="5">
        <v>490</v>
      </c>
      <c r="BA1" s="5">
        <v>500</v>
      </c>
      <c r="BB1" s="5">
        <v>510</v>
      </c>
      <c r="BC1" s="5">
        <v>520</v>
      </c>
      <c r="BD1" s="5">
        <v>530</v>
      </c>
      <c r="BE1" s="5">
        <v>540</v>
      </c>
      <c r="BF1" s="5">
        <v>550</v>
      </c>
      <c r="BG1" s="5">
        <v>560</v>
      </c>
      <c r="BH1" s="5">
        <v>570</v>
      </c>
      <c r="BI1" s="5">
        <v>580</v>
      </c>
      <c r="BJ1" s="5">
        <v>590</v>
      </c>
      <c r="BK1" s="5">
        <v>600</v>
      </c>
      <c r="BL1" s="5">
        <v>610</v>
      </c>
      <c r="BM1" s="5">
        <v>620</v>
      </c>
      <c r="BN1" s="5">
        <v>630</v>
      </c>
      <c r="BO1" s="5">
        <v>640</v>
      </c>
      <c r="BP1" s="5">
        <v>650</v>
      </c>
      <c r="BQ1" s="5">
        <v>660</v>
      </c>
      <c r="BR1" s="5">
        <v>670</v>
      </c>
      <c r="BS1" s="5">
        <v>680</v>
      </c>
      <c r="BT1" s="5">
        <v>690</v>
      </c>
      <c r="BU1" s="5">
        <v>700</v>
      </c>
      <c r="BV1" s="5">
        <v>710</v>
      </c>
      <c r="BW1" s="5">
        <v>720</v>
      </c>
      <c r="BX1" s="5">
        <v>730</v>
      </c>
      <c r="BY1" s="5">
        <v>740</v>
      </c>
      <c r="BZ1" s="5">
        <v>750</v>
      </c>
      <c r="CA1" s="5">
        <v>760</v>
      </c>
      <c r="CB1" s="5">
        <v>770</v>
      </c>
      <c r="CC1" s="5">
        <v>772.3</v>
      </c>
    </row>
    <row r="2" spans="1:81" ht="15" customHeight="1" x14ac:dyDescent="0.25">
      <c r="A2" s="30"/>
      <c r="B2" s="4" t="s">
        <v>6</v>
      </c>
      <c r="C2" s="5">
        <v>166.5</v>
      </c>
      <c r="D2" s="5">
        <v>176.5</v>
      </c>
      <c r="E2" s="5">
        <v>186.5</v>
      </c>
      <c r="F2" s="5">
        <v>196.5</v>
      </c>
      <c r="G2" s="5">
        <v>206.5</v>
      </c>
      <c r="H2" s="5">
        <v>216.5</v>
      </c>
      <c r="I2" s="5">
        <v>226.5</v>
      </c>
      <c r="J2" s="5">
        <v>236.5</v>
      </c>
      <c r="K2" s="5">
        <v>246.5</v>
      </c>
      <c r="L2" s="5">
        <v>256.5</v>
      </c>
      <c r="M2" s="5">
        <v>266.5</v>
      </c>
      <c r="N2" s="5">
        <v>276.5</v>
      </c>
      <c r="O2" s="5">
        <v>286.5</v>
      </c>
      <c r="P2" s="5">
        <v>296.5</v>
      </c>
      <c r="Q2" s="5">
        <v>306.5</v>
      </c>
      <c r="R2" s="5">
        <v>316.5</v>
      </c>
      <c r="S2" s="5">
        <v>326.5</v>
      </c>
      <c r="T2" s="5">
        <v>336.5</v>
      </c>
      <c r="U2" s="5">
        <v>346.5</v>
      </c>
      <c r="V2" s="5">
        <v>356.5</v>
      </c>
      <c r="W2" s="5">
        <v>366.5</v>
      </c>
      <c r="X2" s="5">
        <v>376.5</v>
      </c>
      <c r="Y2" s="5">
        <v>386.5</v>
      </c>
      <c r="Z2" s="5">
        <v>396.5</v>
      </c>
      <c r="AA2" s="5">
        <v>406.5</v>
      </c>
      <c r="AB2" s="5">
        <v>416.5</v>
      </c>
      <c r="AC2" s="5">
        <v>426.5</v>
      </c>
      <c r="AD2" s="5">
        <v>436.5</v>
      </c>
      <c r="AE2" s="5">
        <v>446.5</v>
      </c>
      <c r="AF2" s="5">
        <v>456.5</v>
      </c>
      <c r="AG2" s="5">
        <v>466.5</v>
      </c>
      <c r="AH2" s="5">
        <v>476.5</v>
      </c>
      <c r="AI2" s="5">
        <v>486.5</v>
      </c>
      <c r="AJ2" s="5">
        <v>496.5</v>
      </c>
      <c r="AK2" s="5">
        <v>506.5</v>
      </c>
      <c r="AL2" s="5">
        <v>516.5</v>
      </c>
      <c r="AM2" s="5">
        <v>526.5</v>
      </c>
      <c r="AN2" s="5">
        <v>536.5</v>
      </c>
      <c r="AO2" s="5">
        <v>546.5</v>
      </c>
      <c r="AP2" s="5">
        <v>556.5</v>
      </c>
      <c r="AQ2" s="5">
        <v>566.5</v>
      </c>
      <c r="AR2" s="5">
        <v>576.5</v>
      </c>
      <c r="AS2" s="5">
        <v>586.5</v>
      </c>
      <c r="AT2" s="5">
        <v>596.5</v>
      </c>
      <c r="AU2" s="5">
        <v>606.5</v>
      </c>
      <c r="AV2" s="5">
        <v>616.5</v>
      </c>
      <c r="AW2" s="5">
        <v>626.5</v>
      </c>
      <c r="AX2" s="5">
        <v>636.5</v>
      </c>
      <c r="AY2" s="5">
        <v>646.5</v>
      </c>
      <c r="AZ2" s="5">
        <v>656.5</v>
      </c>
      <c r="BA2" s="5">
        <v>666.5</v>
      </c>
      <c r="BB2" s="5">
        <v>676.5</v>
      </c>
      <c r="BC2" s="5">
        <v>686.5</v>
      </c>
      <c r="BD2" s="5">
        <v>696.5</v>
      </c>
      <c r="BE2" s="5">
        <v>706.5</v>
      </c>
      <c r="BF2" s="5">
        <v>716.5</v>
      </c>
      <c r="BG2" s="5">
        <v>726.5</v>
      </c>
      <c r="BH2" s="5">
        <v>736.5</v>
      </c>
      <c r="BI2" s="5">
        <v>746.5</v>
      </c>
      <c r="BJ2" s="5">
        <v>756.5</v>
      </c>
      <c r="BK2" s="5">
        <v>766.5</v>
      </c>
      <c r="BL2" s="5">
        <v>776.5</v>
      </c>
      <c r="BM2" s="5">
        <v>786.5</v>
      </c>
      <c r="BN2" s="5">
        <v>796.5</v>
      </c>
      <c r="BO2" s="5">
        <v>806.5</v>
      </c>
      <c r="BP2" s="5">
        <v>816.5</v>
      </c>
      <c r="BQ2" s="5">
        <v>826.5</v>
      </c>
      <c r="BR2" s="5">
        <v>836.5</v>
      </c>
      <c r="BS2" s="5">
        <v>846.5</v>
      </c>
      <c r="BT2" s="5">
        <v>856.5</v>
      </c>
      <c r="BU2" s="5">
        <v>866.5</v>
      </c>
      <c r="BV2" s="5">
        <v>876.5</v>
      </c>
      <c r="BW2" s="5">
        <v>886.5</v>
      </c>
      <c r="BX2" s="5">
        <v>896.5</v>
      </c>
      <c r="BY2" s="5">
        <v>906.5</v>
      </c>
      <c r="BZ2" s="5">
        <v>916.5</v>
      </c>
      <c r="CA2" s="5">
        <v>926.5</v>
      </c>
      <c r="CB2" s="5">
        <v>936.5</v>
      </c>
      <c r="CC2" s="5">
        <v>938.8</v>
      </c>
    </row>
    <row r="3" spans="1:81" ht="15.75" x14ac:dyDescent="0.25">
      <c r="A3" s="15" t="s">
        <v>3</v>
      </c>
      <c r="B3" s="6"/>
      <c r="C3" s="9">
        <v>2</v>
      </c>
      <c r="D3" s="9">
        <v>2</v>
      </c>
      <c r="E3" s="9">
        <v>2</v>
      </c>
      <c r="F3" s="9">
        <v>2</v>
      </c>
      <c r="G3" s="9">
        <v>2</v>
      </c>
      <c r="H3" s="9">
        <v>2</v>
      </c>
      <c r="I3" s="9">
        <v>2</v>
      </c>
      <c r="J3" s="9">
        <v>2</v>
      </c>
      <c r="K3" s="9">
        <v>2</v>
      </c>
      <c r="L3" s="9">
        <v>2</v>
      </c>
      <c r="M3" s="9">
        <v>2</v>
      </c>
      <c r="N3" s="9">
        <v>2</v>
      </c>
      <c r="O3" s="9">
        <v>2</v>
      </c>
      <c r="P3" s="9">
        <v>2</v>
      </c>
      <c r="Q3" s="9">
        <v>2</v>
      </c>
      <c r="R3" s="9">
        <v>2</v>
      </c>
      <c r="S3" s="9">
        <v>2</v>
      </c>
      <c r="T3" s="9">
        <v>2</v>
      </c>
      <c r="U3" s="9">
        <v>2</v>
      </c>
      <c r="V3" s="9">
        <v>2</v>
      </c>
      <c r="W3" s="8">
        <v>3</v>
      </c>
      <c r="X3" s="8">
        <v>3</v>
      </c>
      <c r="Y3" s="9">
        <v>2</v>
      </c>
      <c r="Z3" s="9">
        <v>2</v>
      </c>
      <c r="AA3" s="9">
        <v>2</v>
      </c>
      <c r="AB3" s="9">
        <v>2</v>
      </c>
      <c r="AC3" s="9">
        <v>2</v>
      </c>
      <c r="AD3" s="9">
        <v>2</v>
      </c>
      <c r="AE3" s="9">
        <v>2</v>
      </c>
      <c r="AF3" s="9">
        <v>2</v>
      </c>
      <c r="AG3" s="9">
        <v>2</v>
      </c>
      <c r="AH3" s="9">
        <v>2</v>
      </c>
      <c r="AI3" s="9">
        <v>2</v>
      </c>
      <c r="AJ3" s="9">
        <v>2</v>
      </c>
      <c r="AK3" s="9">
        <v>2</v>
      </c>
      <c r="AL3" s="9">
        <v>2</v>
      </c>
      <c r="AM3" s="9">
        <v>2</v>
      </c>
      <c r="AN3" s="9">
        <v>2</v>
      </c>
      <c r="AO3" s="9">
        <v>2</v>
      </c>
      <c r="AP3" s="9">
        <v>2</v>
      </c>
      <c r="AQ3" s="9">
        <v>2</v>
      </c>
      <c r="AR3" s="9">
        <v>2</v>
      </c>
      <c r="AS3" s="9">
        <v>2</v>
      </c>
      <c r="AT3" s="9">
        <v>2</v>
      </c>
      <c r="AU3" s="9">
        <v>2</v>
      </c>
      <c r="AV3" s="9">
        <v>2</v>
      </c>
      <c r="AW3" s="9">
        <v>2</v>
      </c>
      <c r="AX3" s="9">
        <v>2</v>
      </c>
      <c r="AY3" s="9">
        <v>2</v>
      </c>
      <c r="AZ3" s="9">
        <v>2</v>
      </c>
      <c r="BA3" s="9">
        <v>2</v>
      </c>
      <c r="BB3" s="9">
        <v>2</v>
      </c>
      <c r="BC3" s="9">
        <v>2</v>
      </c>
      <c r="BD3" s="9">
        <v>2</v>
      </c>
      <c r="BE3" s="9">
        <v>2</v>
      </c>
      <c r="BF3" s="9">
        <v>2</v>
      </c>
      <c r="BG3" s="9">
        <v>2</v>
      </c>
      <c r="BH3" s="9">
        <v>2</v>
      </c>
      <c r="BI3" s="9">
        <v>2</v>
      </c>
      <c r="BJ3" s="9">
        <v>2</v>
      </c>
      <c r="BK3" s="9">
        <v>2</v>
      </c>
      <c r="BL3" s="9">
        <v>2</v>
      </c>
      <c r="BM3" s="9">
        <v>2</v>
      </c>
      <c r="BN3" s="9">
        <v>2</v>
      </c>
      <c r="BO3" s="9">
        <v>2</v>
      </c>
      <c r="BP3" s="9">
        <v>2</v>
      </c>
      <c r="BQ3" s="9">
        <v>2</v>
      </c>
      <c r="BR3" s="9">
        <v>2</v>
      </c>
      <c r="BS3" s="9">
        <v>2</v>
      </c>
      <c r="BT3" s="9">
        <v>2</v>
      </c>
      <c r="BU3" s="9">
        <v>2</v>
      </c>
      <c r="BV3" s="9">
        <v>2</v>
      </c>
      <c r="BW3" s="9">
        <v>2</v>
      </c>
      <c r="BX3" s="9">
        <v>2</v>
      </c>
      <c r="BY3" s="9">
        <v>2</v>
      </c>
      <c r="BZ3" s="9">
        <v>2</v>
      </c>
      <c r="CA3" s="9">
        <v>2</v>
      </c>
      <c r="CB3" s="9">
        <v>2</v>
      </c>
      <c r="CC3" s="9">
        <v>2</v>
      </c>
    </row>
    <row r="4" spans="1:81" ht="15.75" x14ac:dyDescent="0.25">
      <c r="A4" s="15" t="s">
        <v>2</v>
      </c>
      <c r="B4" s="6"/>
      <c r="C4" s="11">
        <v>1</v>
      </c>
      <c r="D4" s="11">
        <v>1</v>
      </c>
      <c r="E4" s="11">
        <v>1</v>
      </c>
      <c r="F4" s="11">
        <v>1</v>
      </c>
      <c r="G4" s="9">
        <v>2</v>
      </c>
      <c r="H4" s="11">
        <v>1</v>
      </c>
      <c r="I4" s="11">
        <v>1</v>
      </c>
      <c r="J4" s="9">
        <v>2</v>
      </c>
      <c r="K4" s="9">
        <v>2</v>
      </c>
      <c r="L4" s="9">
        <v>2</v>
      </c>
      <c r="M4" s="9">
        <v>2</v>
      </c>
      <c r="N4" s="9">
        <v>2</v>
      </c>
      <c r="O4" s="9">
        <v>2</v>
      </c>
      <c r="P4" s="8">
        <v>3</v>
      </c>
      <c r="Q4" s="8">
        <v>3</v>
      </c>
      <c r="R4" s="8">
        <v>3</v>
      </c>
      <c r="S4" s="8">
        <v>3</v>
      </c>
      <c r="T4" s="9">
        <v>2</v>
      </c>
      <c r="U4" s="9">
        <v>2</v>
      </c>
      <c r="V4" s="9">
        <v>2</v>
      </c>
      <c r="W4" s="9">
        <v>2</v>
      </c>
      <c r="X4" s="9">
        <v>2</v>
      </c>
      <c r="Y4" s="8">
        <v>3</v>
      </c>
      <c r="Z4" s="8">
        <v>3</v>
      </c>
      <c r="AA4" s="8">
        <v>3</v>
      </c>
      <c r="AB4" s="9">
        <v>2</v>
      </c>
      <c r="AC4" s="9">
        <v>2</v>
      </c>
      <c r="AD4" s="9">
        <v>2</v>
      </c>
      <c r="AE4" s="9">
        <v>2</v>
      </c>
      <c r="AF4" s="9">
        <v>2</v>
      </c>
      <c r="AG4" s="9">
        <v>2</v>
      </c>
      <c r="AH4" s="9">
        <v>2</v>
      </c>
      <c r="AI4" s="9">
        <v>2</v>
      </c>
      <c r="AJ4" s="11">
        <v>1</v>
      </c>
      <c r="AK4" s="11">
        <v>1</v>
      </c>
      <c r="AL4" s="11">
        <v>1</v>
      </c>
      <c r="AM4" s="11">
        <v>1</v>
      </c>
      <c r="AN4" s="11">
        <v>1</v>
      </c>
      <c r="AO4" s="8">
        <v>3</v>
      </c>
      <c r="AP4" s="8">
        <v>3</v>
      </c>
      <c r="AQ4" s="9">
        <v>2</v>
      </c>
      <c r="AR4" s="9">
        <v>2</v>
      </c>
      <c r="AS4" s="11">
        <v>1</v>
      </c>
      <c r="AT4" s="11">
        <v>1</v>
      </c>
      <c r="AU4" s="9">
        <v>2</v>
      </c>
      <c r="AV4" s="9">
        <v>2</v>
      </c>
      <c r="AW4" s="9">
        <v>2</v>
      </c>
      <c r="AX4" s="11">
        <v>1</v>
      </c>
      <c r="AY4" s="9">
        <v>2</v>
      </c>
      <c r="AZ4" s="9">
        <v>2</v>
      </c>
      <c r="BA4" s="9">
        <v>2</v>
      </c>
      <c r="BB4" s="11">
        <v>1</v>
      </c>
      <c r="BC4" s="11">
        <v>1</v>
      </c>
      <c r="BD4" s="11">
        <v>1</v>
      </c>
      <c r="BE4" s="11">
        <v>1</v>
      </c>
      <c r="BF4" s="11">
        <v>1</v>
      </c>
      <c r="BG4" s="9">
        <v>2</v>
      </c>
      <c r="BH4" s="9">
        <v>2</v>
      </c>
      <c r="BI4" s="11">
        <v>1</v>
      </c>
      <c r="BJ4" s="11">
        <v>1</v>
      </c>
      <c r="BK4" s="11">
        <v>1</v>
      </c>
      <c r="BL4" s="9">
        <v>2</v>
      </c>
      <c r="BM4" s="9">
        <v>2</v>
      </c>
      <c r="BN4" s="9">
        <v>2</v>
      </c>
      <c r="BO4" s="9">
        <v>2</v>
      </c>
      <c r="BP4" s="11">
        <v>1</v>
      </c>
      <c r="BQ4" s="11">
        <v>1</v>
      </c>
      <c r="BR4" s="11">
        <v>1</v>
      </c>
      <c r="BS4" s="11">
        <v>1</v>
      </c>
      <c r="BT4" s="11">
        <v>1</v>
      </c>
      <c r="BU4" s="11">
        <v>1</v>
      </c>
      <c r="BV4" s="11">
        <v>1</v>
      </c>
      <c r="BW4" s="11">
        <v>1</v>
      </c>
      <c r="BX4" s="11">
        <v>1</v>
      </c>
      <c r="BY4" s="11">
        <v>1</v>
      </c>
      <c r="BZ4" s="11">
        <v>1</v>
      </c>
      <c r="CA4" s="11">
        <v>1</v>
      </c>
      <c r="CB4" s="11">
        <v>1</v>
      </c>
      <c r="CC4" s="11">
        <v>1</v>
      </c>
    </row>
    <row r="5" spans="1:81" ht="15.75" x14ac:dyDescent="0.25">
      <c r="A5" s="15" t="s">
        <v>0</v>
      </c>
      <c r="B5" s="6"/>
      <c r="C5" s="11">
        <v>1</v>
      </c>
      <c r="D5" s="11">
        <v>1</v>
      </c>
      <c r="E5" s="11">
        <v>1</v>
      </c>
      <c r="F5" s="11">
        <v>1</v>
      </c>
      <c r="G5" s="11">
        <v>1</v>
      </c>
      <c r="H5" s="11">
        <v>1</v>
      </c>
      <c r="I5" s="11">
        <v>1</v>
      </c>
      <c r="J5" s="11">
        <v>1</v>
      </c>
      <c r="K5" s="11">
        <v>1</v>
      </c>
      <c r="L5" s="11">
        <v>1</v>
      </c>
      <c r="M5" s="11">
        <v>1</v>
      </c>
      <c r="N5" s="11">
        <v>1</v>
      </c>
      <c r="O5" s="11">
        <v>1</v>
      </c>
      <c r="P5" s="11">
        <v>1</v>
      </c>
      <c r="Q5" s="9">
        <v>2</v>
      </c>
      <c r="R5" s="11">
        <v>1</v>
      </c>
      <c r="S5" s="11">
        <v>1</v>
      </c>
      <c r="T5" s="11">
        <v>1</v>
      </c>
      <c r="U5" s="11">
        <v>1</v>
      </c>
      <c r="V5" s="11">
        <v>1</v>
      </c>
      <c r="W5" s="11">
        <v>1</v>
      </c>
      <c r="X5" s="11">
        <v>1</v>
      </c>
      <c r="Y5" s="11">
        <v>1</v>
      </c>
      <c r="Z5" s="11">
        <v>1</v>
      </c>
      <c r="AA5" s="11">
        <v>1</v>
      </c>
      <c r="AB5" s="11">
        <v>1</v>
      </c>
      <c r="AC5" s="11">
        <v>1</v>
      </c>
      <c r="AD5" s="11">
        <v>1</v>
      </c>
      <c r="AE5" s="11">
        <v>1</v>
      </c>
      <c r="AF5" s="11">
        <v>1</v>
      </c>
      <c r="AG5" s="11">
        <v>1</v>
      </c>
      <c r="AH5" s="11">
        <v>1</v>
      </c>
      <c r="AI5" s="11">
        <v>1</v>
      </c>
      <c r="AJ5" s="11">
        <v>1</v>
      </c>
      <c r="AK5" s="11">
        <v>1</v>
      </c>
      <c r="AL5" s="11">
        <v>1</v>
      </c>
      <c r="AM5" s="11">
        <v>1</v>
      </c>
      <c r="AN5" s="11">
        <v>1</v>
      </c>
      <c r="AO5" s="11">
        <v>1</v>
      </c>
      <c r="AP5" s="11">
        <v>1</v>
      </c>
      <c r="AQ5" s="11">
        <v>1</v>
      </c>
      <c r="AR5" s="11">
        <v>1</v>
      </c>
      <c r="AS5" s="11">
        <v>1</v>
      </c>
      <c r="AT5" s="11">
        <v>1</v>
      </c>
      <c r="AU5" s="11">
        <v>1</v>
      </c>
      <c r="AV5" s="11">
        <v>1</v>
      </c>
      <c r="AW5" s="8">
        <v>3</v>
      </c>
      <c r="AX5" s="11">
        <v>1</v>
      </c>
      <c r="AY5" s="9">
        <v>2</v>
      </c>
      <c r="AZ5" s="11">
        <v>1</v>
      </c>
      <c r="BA5" s="11">
        <v>1</v>
      </c>
      <c r="BB5" s="11">
        <v>1</v>
      </c>
      <c r="BC5" s="11">
        <v>1</v>
      </c>
      <c r="BD5" s="11">
        <v>1</v>
      </c>
      <c r="BE5" s="11">
        <v>1</v>
      </c>
      <c r="BF5" s="11">
        <v>1</v>
      </c>
      <c r="BG5" s="8">
        <v>3</v>
      </c>
      <c r="BH5" s="9">
        <v>2</v>
      </c>
      <c r="BI5" s="9">
        <v>2</v>
      </c>
      <c r="BJ5" s="8">
        <v>3</v>
      </c>
      <c r="BK5" s="11">
        <v>1</v>
      </c>
      <c r="BL5" s="11">
        <v>1</v>
      </c>
      <c r="BM5" s="11">
        <v>1</v>
      </c>
      <c r="BN5" s="11">
        <v>1</v>
      </c>
      <c r="BO5" s="11">
        <v>1</v>
      </c>
      <c r="BP5" s="11">
        <v>1</v>
      </c>
      <c r="BQ5" s="9">
        <v>2</v>
      </c>
      <c r="BR5" s="11">
        <v>1</v>
      </c>
      <c r="BS5" s="8">
        <v>3</v>
      </c>
      <c r="BT5" s="11">
        <v>1</v>
      </c>
      <c r="BU5" s="11">
        <v>1</v>
      </c>
      <c r="BV5" s="11">
        <v>1</v>
      </c>
      <c r="BW5" s="11">
        <v>1</v>
      </c>
      <c r="BX5" s="11">
        <v>1</v>
      </c>
      <c r="BY5" s="11">
        <v>1</v>
      </c>
      <c r="BZ5" s="11">
        <v>1</v>
      </c>
      <c r="CA5" s="11">
        <v>1</v>
      </c>
      <c r="CB5" s="11">
        <v>1</v>
      </c>
      <c r="CC5" s="11">
        <v>1</v>
      </c>
    </row>
    <row r="6" spans="1:81" ht="31.5" x14ac:dyDescent="0.25">
      <c r="A6" s="15" t="s">
        <v>9</v>
      </c>
      <c r="B6" s="13"/>
      <c r="C6" s="12"/>
      <c r="D6" s="12"/>
      <c r="E6" s="8">
        <v>3</v>
      </c>
      <c r="F6" s="8">
        <v>3</v>
      </c>
      <c r="G6" s="8">
        <v>3</v>
      </c>
      <c r="H6" s="8">
        <v>3</v>
      </c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8">
        <v>3</v>
      </c>
      <c r="V6" s="8">
        <v>3</v>
      </c>
      <c r="W6" s="8">
        <v>3</v>
      </c>
      <c r="X6" s="12"/>
      <c r="Y6" s="8">
        <v>3</v>
      </c>
      <c r="Z6" s="8">
        <v>3</v>
      </c>
      <c r="AA6" s="12"/>
      <c r="AB6" s="12"/>
      <c r="AC6" s="12"/>
      <c r="AD6" s="12"/>
      <c r="AE6" s="8">
        <v>3</v>
      </c>
      <c r="AF6" s="12"/>
      <c r="AG6" s="8">
        <v>3</v>
      </c>
      <c r="AH6" s="8">
        <v>3</v>
      </c>
      <c r="AI6" s="8">
        <v>3</v>
      </c>
      <c r="AJ6" s="8">
        <v>3</v>
      </c>
      <c r="AK6" s="8">
        <v>3</v>
      </c>
      <c r="AL6" s="12"/>
      <c r="AM6" s="12"/>
      <c r="AN6" s="12"/>
      <c r="AO6" s="8">
        <v>3</v>
      </c>
      <c r="AP6" s="8">
        <v>3</v>
      </c>
      <c r="AQ6" s="8">
        <v>3</v>
      </c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</row>
    <row r="7" spans="1:81" ht="31.5" x14ac:dyDescent="0.25">
      <c r="A7" s="15" t="s">
        <v>10</v>
      </c>
      <c r="B7" s="6"/>
      <c r="C7" s="7"/>
      <c r="D7" s="7"/>
      <c r="E7" s="7"/>
      <c r="F7" s="11">
        <v>1</v>
      </c>
      <c r="G7" s="11">
        <v>1</v>
      </c>
      <c r="H7" s="11">
        <v>1</v>
      </c>
      <c r="I7" s="7"/>
      <c r="J7" s="7"/>
      <c r="K7" s="7"/>
      <c r="L7" s="7"/>
      <c r="M7" s="7"/>
      <c r="N7" s="7"/>
      <c r="O7" s="7"/>
      <c r="P7" s="11">
        <v>1</v>
      </c>
      <c r="Q7" s="11">
        <v>1</v>
      </c>
      <c r="R7" s="11">
        <v>1</v>
      </c>
      <c r="S7" s="7"/>
      <c r="T7" s="7"/>
      <c r="U7" s="7"/>
      <c r="V7" s="9">
        <v>2</v>
      </c>
      <c r="W7" s="9">
        <v>2</v>
      </c>
      <c r="X7" s="7"/>
      <c r="Y7" s="9">
        <v>2</v>
      </c>
      <c r="Z7" s="9">
        <v>2</v>
      </c>
      <c r="AA7" s="7"/>
      <c r="AB7" s="7"/>
      <c r="AC7" s="7"/>
      <c r="AD7" s="7"/>
      <c r="AE7" s="7"/>
      <c r="AF7" s="7"/>
      <c r="AG7" s="9">
        <v>2</v>
      </c>
      <c r="AH7" s="9">
        <v>2</v>
      </c>
      <c r="AI7" s="9">
        <v>2</v>
      </c>
      <c r="AJ7" s="9">
        <v>2</v>
      </c>
      <c r="AK7" s="9">
        <v>2</v>
      </c>
      <c r="AL7" s="9">
        <v>2</v>
      </c>
      <c r="AM7" s="9">
        <v>2</v>
      </c>
      <c r="AN7" s="9">
        <v>2</v>
      </c>
      <c r="AO7" s="9">
        <v>2</v>
      </c>
      <c r="AP7" s="9">
        <v>2</v>
      </c>
      <c r="AQ7" s="9">
        <v>2</v>
      </c>
      <c r="AR7" s="9">
        <v>2</v>
      </c>
      <c r="AS7" s="9">
        <v>2</v>
      </c>
      <c r="AT7" s="9">
        <v>2</v>
      </c>
      <c r="AU7" s="9">
        <v>2</v>
      </c>
      <c r="AV7" s="9">
        <v>2</v>
      </c>
      <c r="AW7" s="9">
        <v>2</v>
      </c>
      <c r="AX7" s="9">
        <v>2</v>
      </c>
      <c r="AY7" s="9">
        <v>2</v>
      </c>
      <c r="AZ7" s="9">
        <v>2</v>
      </c>
      <c r="BA7" s="9">
        <v>2</v>
      </c>
      <c r="BB7" s="9">
        <v>2</v>
      </c>
      <c r="BC7" s="9">
        <v>2</v>
      </c>
      <c r="BD7" s="7"/>
      <c r="BE7" s="7"/>
      <c r="BF7" s="7"/>
      <c r="BG7" s="11">
        <v>1</v>
      </c>
      <c r="BH7" s="11">
        <v>1</v>
      </c>
      <c r="BI7" s="11">
        <v>1</v>
      </c>
      <c r="BJ7" s="7"/>
      <c r="BK7" s="7"/>
      <c r="BL7" s="7"/>
      <c r="BM7" s="11">
        <v>1</v>
      </c>
      <c r="BN7" s="11">
        <v>1</v>
      </c>
      <c r="BO7" s="11">
        <v>1</v>
      </c>
      <c r="BP7" s="11">
        <v>1</v>
      </c>
      <c r="BQ7" s="11">
        <v>1</v>
      </c>
      <c r="BR7" s="11">
        <v>1</v>
      </c>
      <c r="BS7" s="11">
        <v>1</v>
      </c>
      <c r="BT7" s="11">
        <v>1</v>
      </c>
      <c r="BU7" s="7"/>
      <c r="BV7" s="7"/>
      <c r="BW7" s="11">
        <v>1</v>
      </c>
      <c r="BX7" s="11">
        <v>1</v>
      </c>
      <c r="BY7" s="11">
        <v>1</v>
      </c>
      <c r="BZ7" s="11">
        <v>1</v>
      </c>
      <c r="CA7" s="7"/>
      <c r="CB7" s="7"/>
      <c r="CC7" s="7"/>
    </row>
    <row r="8" spans="1:81" ht="15.75" x14ac:dyDescent="0.25">
      <c r="A8" s="15" t="s">
        <v>11</v>
      </c>
      <c r="B8" s="6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43">
        <v>0</v>
      </c>
      <c r="AO8" s="43">
        <v>0</v>
      </c>
      <c r="AP8" s="43">
        <v>0</v>
      </c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43">
        <v>0</v>
      </c>
      <c r="BL8" s="43">
        <v>0</v>
      </c>
      <c r="BM8" s="43">
        <v>0</v>
      </c>
      <c r="BN8" s="43">
        <v>0</v>
      </c>
      <c r="BO8" s="43">
        <v>0</v>
      </c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</row>
    <row r="9" spans="1:81" ht="15.75" x14ac:dyDescent="0.25">
      <c r="A9" s="15" t="s">
        <v>4</v>
      </c>
      <c r="B9" s="6"/>
      <c r="C9" s="9">
        <v>2</v>
      </c>
      <c r="D9" s="9">
        <v>2</v>
      </c>
      <c r="E9" s="9">
        <v>2</v>
      </c>
      <c r="F9" s="9">
        <v>2</v>
      </c>
      <c r="G9" s="11">
        <v>1</v>
      </c>
      <c r="H9" s="11">
        <v>1</v>
      </c>
      <c r="I9" s="8">
        <v>3</v>
      </c>
      <c r="J9" s="9">
        <v>2</v>
      </c>
      <c r="K9" s="11">
        <v>1</v>
      </c>
      <c r="L9" s="11">
        <v>1</v>
      </c>
      <c r="M9" s="11">
        <v>1</v>
      </c>
      <c r="N9" s="9">
        <v>2</v>
      </c>
      <c r="O9" s="8">
        <v>3</v>
      </c>
      <c r="P9" s="9">
        <v>2</v>
      </c>
      <c r="Q9" s="9">
        <v>2</v>
      </c>
      <c r="R9" s="9">
        <v>2</v>
      </c>
      <c r="S9" s="9">
        <v>2</v>
      </c>
      <c r="T9" s="9">
        <v>2</v>
      </c>
      <c r="U9" s="9">
        <v>2</v>
      </c>
      <c r="V9" s="8">
        <v>3</v>
      </c>
      <c r="W9" s="9">
        <v>2</v>
      </c>
      <c r="X9" s="8">
        <v>3</v>
      </c>
      <c r="Y9" s="8">
        <v>3</v>
      </c>
      <c r="Z9" s="11">
        <v>1</v>
      </c>
      <c r="AA9" s="11">
        <v>1</v>
      </c>
      <c r="AB9" s="11">
        <v>1</v>
      </c>
      <c r="AC9" s="9">
        <v>2</v>
      </c>
      <c r="AD9" s="11">
        <v>1</v>
      </c>
      <c r="AE9" s="8">
        <v>3</v>
      </c>
      <c r="AF9" s="11">
        <v>1</v>
      </c>
      <c r="AG9" s="11">
        <v>1</v>
      </c>
      <c r="AH9" s="11">
        <v>1</v>
      </c>
      <c r="AI9" s="11">
        <v>1</v>
      </c>
      <c r="AJ9" s="9">
        <v>2</v>
      </c>
      <c r="AK9" s="8">
        <v>3</v>
      </c>
      <c r="AL9" s="9">
        <v>2</v>
      </c>
      <c r="AM9" s="9">
        <v>2</v>
      </c>
      <c r="AN9" s="9">
        <v>2</v>
      </c>
      <c r="AO9" s="9">
        <v>2</v>
      </c>
      <c r="AP9" s="8">
        <v>3</v>
      </c>
      <c r="AQ9" s="9">
        <v>2</v>
      </c>
      <c r="AR9" s="11">
        <v>1</v>
      </c>
      <c r="AS9" s="9">
        <v>3</v>
      </c>
      <c r="AT9" s="9">
        <v>3</v>
      </c>
      <c r="AU9" s="11">
        <v>1</v>
      </c>
      <c r="AV9" s="11">
        <v>1</v>
      </c>
      <c r="AW9" s="11">
        <v>1</v>
      </c>
      <c r="AX9" s="11">
        <v>1</v>
      </c>
      <c r="AY9" s="11">
        <v>1</v>
      </c>
      <c r="AZ9" s="11">
        <v>1</v>
      </c>
      <c r="BA9" s="9">
        <v>2</v>
      </c>
      <c r="BB9" s="9">
        <v>2</v>
      </c>
      <c r="BC9" s="9">
        <v>2</v>
      </c>
      <c r="BD9" s="11">
        <v>1</v>
      </c>
      <c r="BE9" s="11">
        <v>1</v>
      </c>
      <c r="BF9" s="11">
        <v>1</v>
      </c>
      <c r="BG9" s="11">
        <v>1</v>
      </c>
      <c r="BH9" s="11">
        <v>1</v>
      </c>
      <c r="BI9" s="11">
        <v>1</v>
      </c>
      <c r="BJ9" s="8">
        <v>3</v>
      </c>
      <c r="BK9" s="9">
        <v>2</v>
      </c>
      <c r="BL9" s="8">
        <v>3</v>
      </c>
      <c r="BM9" s="9">
        <v>2</v>
      </c>
      <c r="BN9" s="9">
        <v>2</v>
      </c>
      <c r="BO9" s="9">
        <v>2</v>
      </c>
      <c r="BP9" s="9">
        <v>2</v>
      </c>
      <c r="BQ9" s="11">
        <v>1</v>
      </c>
      <c r="BR9" s="9">
        <v>2</v>
      </c>
      <c r="BS9" s="11">
        <v>1</v>
      </c>
      <c r="BT9" s="9">
        <v>2</v>
      </c>
      <c r="BU9" s="9">
        <v>2</v>
      </c>
      <c r="BV9" s="8">
        <v>3</v>
      </c>
      <c r="BW9" s="11">
        <v>1</v>
      </c>
      <c r="BX9" s="11">
        <v>1</v>
      </c>
      <c r="BY9" s="9">
        <v>2</v>
      </c>
      <c r="BZ9" s="11">
        <v>1</v>
      </c>
      <c r="CA9" s="11">
        <v>1</v>
      </c>
      <c r="CB9" s="11">
        <v>1</v>
      </c>
      <c r="CC9" s="11">
        <v>1</v>
      </c>
    </row>
    <row r="10" spans="1:81" ht="15.75" x14ac:dyDescent="0.25">
      <c r="A10" s="15" t="s">
        <v>1</v>
      </c>
      <c r="B10" s="6"/>
      <c r="C10" s="11">
        <v>1</v>
      </c>
      <c r="D10" s="11">
        <v>1</v>
      </c>
      <c r="E10" s="11">
        <v>1</v>
      </c>
      <c r="F10" s="11">
        <v>1</v>
      </c>
      <c r="G10" s="11">
        <v>1</v>
      </c>
      <c r="H10" s="11">
        <v>1</v>
      </c>
      <c r="I10" s="11">
        <v>1</v>
      </c>
      <c r="J10" s="11">
        <v>1</v>
      </c>
      <c r="K10" s="11">
        <v>1</v>
      </c>
      <c r="L10" s="11">
        <v>1</v>
      </c>
      <c r="M10" s="8">
        <v>3</v>
      </c>
      <c r="N10" s="11">
        <v>1</v>
      </c>
      <c r="O10" s="11">
        <v>1</v>
      </c>
      <c r="P10" s="11">
        <v>1</v>
      </c>
      <c r="Q10" s="11">
        <v>1</v>
      </c>
      <c r="R10" s="11">
        <v>1</v>
      </c>
      <c r="S10" s="8">
        <v>3</v>
      </c>
      <c r="T10" s="8">
        <v>3</v>
      </c>
      <c r="U10" s="11">
        <v>1</v>
      </c>
      <c r="V10" s="8">
        <v>3</v>
      </c>
      <c r="W10" s="8">
        <v>3</v>
      </c>
      <c r="X10" s="8">
        <v>3</v>
      </c>
      <c r="Y10" s="11">
        <v>1</v>
      </c>
      <c r="Z10" s="11">
        <v>1</v>
      </c>
      <c r="AA10" s="8">
        <v>3</v>
      </c>
      <c r="AB10" s="11">
        <v>1</v>
      </c>
      <c r="AC10" s="11">
        <v>1</v>
      </c>
      <c r="AD10" s="11">
        <v>1</v>
      </c>
      <c r="AE10" s="8">
        <v>3</v>
      </c>
      <c r="AF10" s="11">
        <v>1</v>
      </c>
      <c r="AG10" s="11">
        <v>1</v>
      </c>
      <c r="AH10" s="11">
        <v>1</v>
      </c>
      <c r="AI10" s="11">
        <v>1</v>
      </c>
      <c r="AJ10" s="11">
        <v>1</v>
      </c>
      <c r="AK10" s="11">
        <v>1</v>
      </c>
      <c r="AL10" s="8">
        <v>3</v>
      </c>
      <c r="AM10" s="8">
        <v>3</v>
      </c>
      <c r="AN10" s="11">
        <v>1</v>
      </c>
      <c r="AO10" s="8">
        <v>3</v>
      </c>
      <c r="AP10" s="11">
        <v>1</v>
      </c>
      <c r="AQ10" s="11">
        <v>1</v>
      </c>
      <c r="AR10" s="11">
        <v>1</v>
      </c>
      <c r="AS10" s="8">
        <v>3</v>
      </c>
      <c r="AT10" s="11">
        <v>1</v>
      </c>
      <c r="AU10" s="11">
        <v>1</v>
      </c>
      <c r="AV10" s="11">
        <v>1</v>
      </c>
      <c r="AW10" s="11">
        <v>1</v>
      </c>
      <c r="AX10" s="11">
        <v>1</v>
      </c>
      <c r="AY10" s="11">
        <v>1</v>
      </c>
      <c r="AZ10" s="11">
        <v>1</v>
      </c>
      <c r="BA10" s="11">
        <v>1</v>
      </c>
      <c r="BB10" s="11">
        <v>1</v>
      </c>
      <c r="BC10" s="11">
        <v>1</v>
      </c>
      <c r="BD10" s="11">
        <v>1</v>
      </c>
      <c r="BE10" s="11">
        <v>1</v>
      </c>
      <c r="BF10" s="11">
        <v>1</v>
      </c>
      <c r="BG10" s="11">
        <v>1</v>
      </c>
      <c r="BH10" s="11">
        <v>1</v>
      </c>
      <c r="BI10" s="11">
        <v>1</v>
      </c>
      <c r="BJ10" s="11">
        <v>1</v>
      </c>
      <c r="BK10" s="11">
        <v>1</v>
      </c>
      <c r="BL10" s="11">
        <v>1</v>
      </c>
      <c r="BM10" s="11">
        <v>1</v>
      </c>
      <c r="BN10" s="11">
        <v>1</v>
      </c>
      <c r="BO10" s="11">
        <v>1</v>
      </c>
      <c r="BP10" s="8">
        <v>3</v>
      </c>
      <c r="BQ10" s="11">
        <v>1</v>
      </c>
      <c r="BR10" s="11">
        <v>1</v>
      </c>
      <c r="BS10" s="11">
        <v>1</v>
      </c>
      <c r="BT10" s="11">
        <v>1</v>
      </c>
      <c r="BU10" s="11">
        <v>1</v>
      </c>
      <c r="BV10" s="11">
        <v>1</v>
      </c>
      <c r="BW10" s="11">
        <v>1</v>
      </c>
      <c r="BX10" s="11">
        <v>1</v>
      </c>
      <c r="BY10" s="11">
        <v>1</v>
      </c>
      <c r="BZ10" s="11">
        <v>1</v>
      </c>
      <c r="CA10" s="11">
        <v>1</v>
      </c>
      <c r="CB10" s="11">
        <v>1</v>
      </c>
      <c r="CC10" s="11">
        <v>1</v>
      </c>
    </row>
    <row r="11" spans="1:81" ht="15.75" x14ac:dyDescent="0.25">
      <c r="A11" s="16" t="s">
        <v>7</v>
      </c>
      <c r="B11" s="10"/>
      <c r="C11" s="10">
        <f t="shared" ref="C11:BN11" si="0">SUM(C3:C10)</f>
        <v>7</v>
      </c>
      <c r="D11" s="10">
        <f t="shared" si="0"/>
        <v>7</v>
      </c>
      <c r="E11" s="10">
        <f t="shared" si="0"/>
        <v>10</v>
      </c>
      <c r="F11" s="10">
        <f t="shared" si="0"/>
        <v>11</v>
      </c>
      <c r="G11" s="10">
        <f t="shared" si="0"/>
        <v>11</v>
      </c>
      <c r="H11" s="10">
        <f t="shared" si="0"/>
        <v>10</v>
      </c>
      <c r="I11" s="10">
        <f t="shared" si="0"/>
        <v>8</v>
      </c>
      <c r="J11" s="10">
        <f t="shared" si="0"/>
        <v>8</v>
      </c>
      <c r="K11" s="10">
        <f t="shared" si="0"/>
        <v>7</v>
      </c>
      <c r="L11" s="10">
        <f t="shared" si="0"/>
        <v>7</v>
      </c>
      <c r="M11" s="10">
        <f t="shared" si="0"/>
        <v>9</v>
      </c>
      <c r="N11" s="10">
        <f t="shared" si="0"/>
        <v>8</v>
      </c>
      <c r="O11" s="10">
        <f t="shared" si="0"/>
        <v>9</v>
      </c>
      <c r="P11" s="10">
        <f t="shared" si="0"/>
        <v>10</v>
      </c>
      <c r="Q11" s="10">
        <f t="shared" si="0"/>
        <v>11</v>
      </c>
      <c r="R11" s="10">
        <f t="shared" si="0"/>
        <v>10</v>
      </c>
      <c r="S11" s="10">
        <f t="shared" si="0"/>
        <v>11</v>
      </c>
      <c r="T11" s="10">
        <f t="shared" si="0"/>
        <v>10</v>
      </c>
      <c r="U11" s="10">
        <f t="shared" si="0"/>
        <v>11</v>
      </c>
      <c r="V11" s="10">
        <f t="shared" si="0"/>
        <v>16</v>
      </c>
      <c r="W11" s="10">
        <f t="shared" si="0"/>
        <v>16</v>
      </c>
      <c r="X11" s="10">
        <f t="shared" si="0"/>
        <v>12</v>
      </c>
      <c r="Y11" s="10">
        <f t="shared" si="0"/>
        <v>15</v>
      </c>
      <c r="Z11" s="10">
        <f t="shared" si="0"/>
        <v>13</v>
      </c>
      <c r="AA11" s="10">
        <f t="shared" si="0"/>
        <v>10</v>
      </c>
      <c r="AB11" s="10">
        <f t="shared" si="0"/>
        <v>7</v>
      </c>
      <c r="AC11" s="10">
        <f t="shared" si="0"/>
        <v>8</v>
      </c>
      <c r="AD11" s="10">
        <f t="shared" si="0"/>
        <v>7</v>
      </c>
      <c r="AE11" s="10">
        <f t="shared" si="0"/>
        <v>14</v>
      </c>
      <c r="AF11" s="10">
        <f t="shared" si="0"/>
        <v>7</v>
      </c>
      <c r="AG11" s="10">
        <f t="shared" si="0"/>
        <v>12</v>
      </c>
      <c r="AH11" s="10">
        <f t="shared" si="0"/>
        <v>12</v>
      </c>
      <c r="AI11" s="10">
        <f t="shared" si="0"/>
        <v>12</v>
      </c>
      <c r="AJ11" s="10">
        <f t="shared" si="0"/>
        <v>12</v>
      </c>
      <c r="AK11" s="10">
        <f t="shared" si="0"/>
        <v>13</v>
      </c>
      <c r="AL11" s="10">
        <f t="shared" si="0"/>
        <v>11</v>
      </c>
      <c r="AM11" s="10">
        <f t="shared" si="0"/>
        <v>11</v>
      </c>
      <c r="AN11" s="10">
        <f t="shared" si="0"/>
        <v>9</v>
      </c>
      <c r="AO11" s="10">
        <f t="shared" si="0"/>
        <v>16</v>
      </c>
      <c r="AP11" s="10">
        <f t="shared" si="0"/>
        <v>15</v>
      </c>
      <c r="AQ11" s="10">
        <f t="shared" si="0"/>
        <v>13</v>
      </c>
      <c r="AR11" s="10">
        <f t="shared" si="0"/>
        <v>9</v>
      </c>
      <c r="AS11" s="10">
        <f t="shared" si="0"/>
        <v>12</v>
      </c>
      <c r="AT11" s="10">
        <f t="shared" si="0"/>
        <v>10</v>
      </c>
      <c r="AU11" s="10">
        <f t="shared" si="0"/>
        <v>9</v>
      </c>
      <c r="AV11" s="10">
        <f t="shared" si="0"/>
        <v>9</v>
      </c>
      <c r="AW11" s="10">
        <f t="shared" si="0"/>
        <v>11</v>
      </c>
      <c r="AX11" s="10">
        <f t="shared" si="0"/>
        <v>8</v>
      </c>
      <c r="AY11" s="10">
        <f t="shared" si="0"/>
        <v>10</v>
      </c>
      <c r="AZ11" s="10">
        <f t="shared" si="0"/>
        <v>9</v>
      </c>
      <c r="BA11" s="10">
        <f t="shared" si="0"/>
        <v>10</v>
      </c>
      <c r="BB11" s="10">
        <f t="shared" si="0"/>
        <v>9</v>
      </c>
      <c r="BC11" s="10">
        <f t="shared" si="0"/>
        <v>9</v>
      </c>
      <c r="BD11" s="10">
        <f t="shared" si="0"/>
        <v>6</v>
      </c>
      <c r="BE11" s="10">
        <f t="shared" si="0"/>
        <v>6</v>
      </c>
      <c r="BF11" s="10">
        <f t="shared" si="0"/>
        <v>6</v>
      </c>
      <c r="BG11" s="10">
        <f t="shared" si="0"/>
        <v>10</v>
      </c>
      <c r="BH11" s="10">
        <f t="shared" si="0"/>
        <v>9</v>
      </c>
      <c r="BI11" s="10">
        <f t="shared" si="0"/>
        <v>8</v>
      </c>
      <c r="BJ11" s="10">
        <f t="shared" si="0"/>
        <v>10</v>
      </c>
      <c r="BK11" s="10">
        <f t="shared" si="0"/>
        <v>7</v>
      </c>
      <c r="BL11" s="10">
        <f t="shared" si="0"/>
        <v>9</v>
      </c>
      <c r="BM11" s="10">
        <f t="shared" si="0"/>
        <v>9</v>
      </c>
      <c r="BN11" s="10">
        <f t="shared" si="0"/>
        <v>9</v>
      </c>
      <c r="BO11" s="10">
        <f t="shared" ref="BO11:CC11" si="1">SUM(BO3:BO10)</f>
        <v>9</v>
      </c>
      <c r="BP11" s="10">
        <f t="shared" si="1"/>
        <v>10</v>
      </c>
      <c r="BQ11" s="10">
        <f t="shared" si="1"/>
        <v>8</v>
      </c>
      <c r="BR11" s="10">
        <f t="shared" si="1"/>
        <v>8</v>
      </c>
      <c r="BS11" s="10">
        <f t="shared" si="1"/>
        <v>9</v>
      </c>
      <c r="BT11" s="10">
        <f t="shared" si="1"/>
        <v>8</v>
      </c>
      <c r="BU11" s="10">
        <f t="shared" si="1"/>
        <v>7</v>
      </c>
      <c r="BV11" s="10">
        <f t="shared" si="1"/>
        <v>8</v>
      </c>
      <c r="BW11" s="10">
        <f t="shared" si="1"/>
        <v>7</v>
      </c>
      <c r="BX11" s="10">
        <f t="shared" si="1"/>
        <v>7</v>
      </c>
      <c r="BY11" s="10">
        <f t="shared" si="1"/>
        <v>8</v>
      </c>
      <c r="BZ11" s="10">
        <f t="shared" si="1"/>
        <v>7</v>
      </c>
      <c r="CA11" s="10">
        <f t="shared" si="1"/>
        <v>6</v>
      </c>
      <c r="CB11" s="10">
        <f t="shared" si="1"/>
        <v>6</v>
      </c>
      <c r="CC11" s="10">
        <f t="shared" si="1"/>
        <v>6</v>
      </c>
    </row>
    <row r="12" spans="1:81" ht="26.1" customHeight="1" x14ac:dyDescent="0.25">
      <c r="A12" s="17" t="s">
        <v>8</v>
      </c>
      <c r="B12" s="6"/>
      <c r="C12" s="23">
        <v>1.6400000000000001E-2</v>
      </c>
      <c r="D12" s="23">
        <v>1.6400000000000001E-2</v>
      </c>
      <c r="E12" s="24">
        <v>2.1100000000000001E-2</v>
      </c>
      <c r="F12" s="24">
        <v>2.1100000000000001E-2</v>
      </c>
      <c r="G12" s="24">
        <v>2.1100000000000001E-2</v>
      </c>
      <c r="H12" s="24">
        <v>2.1100000000000001E-2</v>
      </c>
      <c r="I12" s="23">
        <v>1.6400000000000001E-2</v>
      </c>
      <c r="J12" s="23">
        <v>1.6400000000000001E-2</v>
      </c>
      <c r="K12" s="23">
        <v>1.6400000000000001E-2</v>
      </c>
      <c r="L12" s="23">
        <v>1.6400000000000001E-2</v>
      </c>
      <c r="M12" s="24">
        <v>2.1100000000000001E-2</v>
      </c>
      <c r="N12" s="23">
        <v>1.6400000000000001E-2</v>
      </c>
      <c r="O12" s="24">
        <v>2.1100000000000001E-2</v>
      </c>
      <c r="P12" s="24">
        <v>2.1100000000000001E-2</v>
      </c>
      <c r="Q12" s="24">
        <v>2.1100000000000001E-2</v>
      </c>
      <c r="R12" s="24">
        <v>2.1100000000000001E-2</v>
      </c>
      <c r="S12" s="24">
        <v>2.1100000000000001E-2</v>
      </c>
      <c r="T12" s="24">
        <v>2.1100000000000001E-2</v>
      </c>
      <c r="U12" s="24">
        <v>2.1100000000000001E-2</v>
      </c>
      <c r="V12" s="25">
        <v>3.61E-2</v>
      </c>
      <c r="W12" s="25">
        <v>3.61E-2</v>
      </c>
      <c r="X12" s="24">
        <v>2.1100000000000001E-2</v>
      </c>
      <c r="Y12" s="25">
        <v>3.61E-2</v>
      </c>
      <c r="Z12" s="25">
        <v>3.61E-2</v>
      </c>
      <c r="AA12" s="24">
        <v>2.1100000000000001E-2</v>
      </c>
      <c r="AB12" s="23">
        <v>1.6400000000000001E-2</v>
      </c>
      <c r="AC12" s="23">
        <v>1.6400000000000001E-2</v>
      </c>
      <c r="AD12" s="23">
        <v>1.6400000000000001E-2</v>
      </c>
      <c r="AE12" s="25">
        <v>3.61E-2</v>
      </c>
      <c r="AF12" s="23">
        <v>1.6400000000000001E-2</v>
      </c>
      <c r="AG12" s="24">
        <v>2.1100000000000001E-2</v>
      </c>
      <c r="AH12" s="24">
        <v>2.1100000000000001E-2</v>
      </c>
      <c r="AI12" s="24">
        <v>2.1100000000000001E-2</v>
      </c>
      <c r="AJ12" s="24">
        <v>2.1100000000000001E-2</v>
      </c>
      <c r="AK12" s="25">
        <v>3.61E-2</v>
      </c>
      <c r="AL12" s="24">
        <v>2.1100000000000001E-2</v>
      </c>
      <c r="AM12" s="24">
        <v>2.1100000000000001E-2</v>
      </c>
      <c r="AN12" s="24">
        <v>2.1100000000000001E-2</v>
      </c>
      <c r="AO12" s="25">
        <v>3.61E-2</v>
      </c>
      <c r="AP12" s="25">
        <v>3.61E-2</v>
      </c>
      <c r="AQ12" s="25">
        <v>3.61E-2</v>
      </c>
      <c r="AR12" s="24">
        <v>2.1100000000000001E-2</v>
      </c>
      <c r="AS12" s="24">
        <v>2.1100000000000001E-2</v>
      </c>
      <c r="AT12" s="24">
        <v>2.1100000000000001E-2</v>
      </c>
      <c r="AU12" s="24">
        <v>2.1100000000000001E-2</v>
      </c>
      <c r="AV12" s="24">
        <v>2.1100000000000001E-2</v>
      </c>
      <c r="AW12" s="24">
        <v>2.1100000000000001E-2</v>
      </c>
      <c r="AX12" s="23">
        <v>1.6400000000000001E-2</v>
      </c>
      <c r="AY12" s="24">
        <v>2.1100000000000001E-2</v>
      </c>
      <c r="AZ12" s="24">
        <v>2.1100000000000001E-2</v>
      </c>
      <c r="BA12" s="24">
        <v>2.1100000000000001E-2</v>
      </c>
      <c r="BB12" s="24">
        <v>2.1100000000000001E-2</v>
      </c>
      <c r="BC12" s="24">
        <v>2.1100000000000001E-2</v>
      </c>
      <c r="BD12" s="23">
        <v>1.6400000000000001E-2</v>
      </c>
      <c r="BE12" s="23">
        <v>1.6400000000000001E-2</v>
      </c>
      <c r="BF12" s="23">
        <v>1.6400000000000001E-2</v>
      </c>
      <c r="BG12" s="24">
        <v>2.1100000000000001E-2</v>
      </c>
      <c r="BH12" s="24">
        <v>2.1100000000000001E-2</v>
      </c>
      <c r="BI12" s="23">
        <v>1.6400000000000001E-2</v>
      </c>
      <c r="BJ12" s="24">
        <v>2.1100000000000001E-2</v>
      </c>
      <c r="BK12" s="23">
        <v>1.6400000000000001E-2</v>
      </c>
      <c r="BL12" s="24">
        <v>2.1100000000000001E-2</v>
      </c>
      <c r="BM12" s="24">
        <v>2.1100000000000001E-2</v>
      </c>
      <c r="BN12" s="24">
        <v>2.1100000000000001E-2</v>
      </c>
      <c r="BO12" s="24">
        <v>2.1100000000000001E-2</v>
      </c>
      <c r="BP12" s="24">
        <v>2.1100000000000001E-2</v>
      </c>
      <c r="BQ12" s="23">
        <v>1.6400000000000001E-2</v>
      </c>
      <c r="BR12" s="23">
        <v>1.6400000000000001E-2</v>
      </c>
      <c r="BS12" s="23">
        <v>1.6400000000000001E-2</v>
      </c>
      <c r="BT12" s="23">
        <v>1.6400000000000001E-2</v>
      </c>
      <c r="BU12" s="23">
        <v>1.6400000000000001E-2</v>
      </c>
      <c r="BV12" s="23">
        <v>1.6400000000000001E-2</v>
      </c>
      <c r="BW12" s="23">
        <v>1.6400000000000001E-2</v>
      </c>
      <c r="BX12" s="23">
        <v>1.6400000000000001E-2</v>
      </c>
      <c r="BY12" s="23">
        <v>1.6400000000000001E-2</v>
      </c>
      <c r="BZ12" s="23">
        <v>1.6400000000000001E-2</v>
      </c>
      <c r="CA12" s="23">
        <v>1.6400000000000001E-2</v>
      </c>
      <c r="CB12" s="23">
        <v>1.6400000000000001E-2</v>
      </c>
      <c r="CC12" s="23">
        <v>1.6400000000000001E-2</v>
      </c>
    </row>
    <row r="13" spans="1:81" ht="45.95" customHeight="1" x14ac:dyDescent="0.25">
      <c r="A13" s="18" t="s">
        <v>12</v>
      </c>
      <c r="B13" s="14"/>
      <c r="C13" s="37" t="s">
        <v>18</v>
      </c>
      <c r="D13" s="38"/>
      <c r="E13" s="39" t="s">
        <v>15</v>
      </c>
      <c r="F13" s="39"/>
      <c r="G13" s="39"/>
      <c r="H13" s="39"/>
      <c r="I13" s="38" t="s">
        <v>19</v>
      </c>
      <c r="J13" s="38"/>
      <c r="K13" s="38"/>
      <c r="L13" s="38"/>
      <c r="M13" s="38"/>
      <c r="N13" s="38"/>
      <c r="O13" s="39" t="s">
        <v>14</v>
      </c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8" t="s">
        <v>20</v>
      </c>
      <c r="AC13" s="38"/>
      <c r="AD13" s="38"/>
      <c r="AE13" s="39" t="s">
        <v>16</v>
      </c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  <c r="AR13" s="39"/>
      <c r="AS13" s="39"/>
      <c r="AT13" s="39"/>
      <c r="AU13" s="39"/>
      <c r="AV13" s="39"/>
      <c r="AW13" s="39"/>
      <c r="AX13" s="38" t="s">
        <v>21</v>
      </c>
      <c r="AY13" s="38"/>
      <c r="AZ13" s="38"/>
      <c r="BA13" s="38"/>
      <c r="BB13" s="38"/>
      <c r="BC13" s="38"/>
      <c r="BD13" s="38"/>
      <c r="BE13" s="38"/>
      <c r="BF13" s="42"/>
      <c r="BG13" s="41" t="s">
        <v>13</v>
      </c>
      <c r="BH13" s="41"/>
      <c r="BI13" s="41"/>
      <c r="BJ13" s="41"/>
      <c r="BK13" s="41"/>
      <c r="BL13" s="41"/>
      <c r="BM13" s="41"/>
      <c r="BN13" s="41"/>
      <c r="BO13" s="41"/>
      <c r="BP13" s="41"/>
      <c r="BQ13" s="40" t="s">
        <v>22</v>
      </c>
      <c r="BR13" s="40"/>
      <c r="BS13" s="40"/>
      <c r="BT13" s="40"/>
      <c r="BU13" s="40"/>
      <c r="BV13" s="40"/>
      <c r="BW13" s="40"/>
      <c r="BX13" s="40"/>
      <c r="BY13" s="40"/>
      <c r="BZ13" s="40"/>
      <c r="CA13" s="40"/>
      <c r="CB13" s="40"/>
      <c r="CC13" s="40"/>
    </row>
    <row r="14" spans="1:81" x14ac:dyDescent="0.25">
      <c r="B14" s="35" t="s">
        <v>143</v>
      </c>
      <c r="C14" s="3">
        <f>D2-C2</f>
        <v>10</v>
      </c>
      <c r="D14" s="3">
        <f t="shared" ref="D14:BO14" si="2">E2-D2</f>
        <v>10</v>
      </c>
      <c r="E14" s="3">
        <f t="shared" si="2"/>
        <v>10</v>
      </c>
      <c r="F14" s="3">
        <f t="shared" si="2"/>
        <v>10</v>
      </c>
      <c r="G14" s="3">
        <f t="shared" si="2"/>
        <v>10</v>
      </c>
      <c r="H14" s="3">
        <f t="shared" si="2"/>
        <v>10</v>
      </c>
      <c r="I14" s="3">
        <f t="shared" si="2"/>
        <v>10</v>
      </c>
      <c r="J14" s="3">
        <f t="shared" si="2"/>
        <v>10</v>
      </c>
      <c r="K14" s="3">
        <f t="shared" si="2"/>
        <v>10</v>
      </c>
      <c r="L14" s="3">
        <f t="shared" si="2"/>
        <v>10</v>
      </c>
      <c r="M14" s="3">
        <f t="shared" si="2"/>
        <v>10</v>
      </c>
      <c r="N14" s="3">
        <f t="shared" si="2"/>
        <v>10</v>
      </c>
      <c r="O14" s="3">
        <f t="shared" si="2"/>
        <v>10</v>
      </c>
      <c r="P14" s="3">
        <f t="shared" si="2"/>
        <v>10</v>
      </c>
      <c r="Q14" s="3">
        <f t="shared" si="2"/>
        <v>10</v>
      </c>
      <c r="R14" s="3">
        <f t="shared" si="2"/>
        <v>10</v>
      </c>
      <c r="S14" s="3">
        <f t="shared" si="2"/>
        <v>10</v>
      </c>
      <c r="T14" s="3">
        <f t="shared" si="2"/>
        <v>10</v>
      </c>
      <c r="U14" s="3">
        <f t="shared" si="2"/>
        <v>10</v>
      </c>
      <c r="V14" s="3">
        <f t="shared" si="2"/>
        <v>10</v>
      </c>
      <c r="W14" s="3">
        <f t="shared" si="2"/>
        <v>10</v>
      </c>
      <c r="X14" s="3">
        <f t="shared" si="2"/>
        <v>10</v>
      </c>
      <c r="Y14" s="3">
        <f t="shared" si="2"/>
        <v>10</v>
      </c>
      <c r="Z14" s="3">
        <f t="shared" si="2"/>
        <v>10</v>
      </c>
      <c r="AA14" s="3">
        <f t="shared" si="2"/>
        <v>10</v>
      </c>
      <c r="AB14" s="3">
        <f t="shared" si="2"/>
        <v>10</v>
      </c>
      <c r="AC14" s="3">
        <f t="shared" si="2"/>
        <v>10</v>
      </c>
      <c r="AD14" s="3">
        <f t="shared" si="2"/>
        <v>10</v>
      </c>
      <c r="AE14" s="3">
        <f t="shared" si="2"/>
        <v>10</v>
      </c>
      <c r="AF14" s="3">
        <f t="shared" si="2"/>
        <v>10</v>
      </c>
      <c r="AG14" s="3">
        <f t="shared" si="2"/>
        <v>10</v>
      </c>
      <c r="AH14" s="3">
        <f t="shared" si="2"/>
        <v>10</v>
      </c>
      <c r="AI14" s="3">
        <f t="shared" si="2"/>
        <v>10</v>
      </c>
      <c r="AJ14" s="3">
        <f t="shared" si="2"/>
        <v>10</v>
      </c>
      <c r="AK14" s="3">
        <f t="shared" si="2"/>
        <v>10</v>
      </c>
      <c r="AL14" s="3">
        <f t="shared" si="2"/>
        <v>10</v>
      </c>
      <c r="AM14" s="3">
        <f t="shared" si="2"/>
        <v>10</v>
      </c>
      <c r="AN14" s="3">
        <f t="shared" si="2"/>
        <v>10</v>
      </c>
      <c r="AO14" s="3">
        <f t="shared" si="2"/>
        <v>10</v>
      </c>
      <c r="AP14" s="3">
        <f t="shared" si="2"/>
        <v>10</v>
      </c>
      <c r="AQ14" s="3">
        <f t="shared" si="2"/>
        <v>10</v>
      </c>
      <c r="AR14" s="3">
        <f t="shared" si="2"/>
        <v>10</v>
      </c>
      <c r="AS14" s="3">
        <f t="shared" si="2"/>
        <v>10</v>
      </c>
      <c r="AT14" s="3">
        <f t="shared" si="2"/>
        <v>10</v>
      </c>
      <c r="AU14" s="3">
        <f t="shared" si="2"/>
        <v>10</v>
      </c>
      <c r="AV14" s="3">
        <f t="shared" si="2"/>
        <v>10</v>
      </c>
      <c r="AW14" s="3">
        <f t="shared" si="2"/>
        <v>10</v>
      </c>
      <c r="AX14" s="3">
        <f t="shared" si="2"/>
        <v>10</v>
      </c>
      <c r="AY14" s="3">
        <f t="shared" si="2"/>
        <v>10</v>
      </c>
      <c r="AZ14" s="3">
        <f t="shared" si="2"/>
        <v>10</v>
      </c>
      <c r="BA14" s="3">
        <f t="shared" si="2"/>
        <v>10</v>
      </c>
      <c r="BB14" s="3">
        <f t="shared" si="2"/>
        <v>10</v>
      </c>
      <c r="BC14" s="3">
        <f t="shared" si="2"/>
        <v>10</v>
      </c>
      <c r="BD14" s="3">
        <f t="shared" si="2"/>
        <v>10</v>
      </c>
      <c r="BE14" s="3">
        <f t="shared" si="2"/>
        <v>10</v>
      </c>
      <c r="BF14" s="3">
        <f t="shared" si="2"/>
        <v>10</v>
      </c>
      <c r="BG14" s="3">
        <f t="shared" si="2"/>
        <v>10</v>
      </c>
      <c r="BH14" s="3">
        <f t="shared" si="2"/>
        <v>10</v>
      </c>
      <c r="BI14" s="3">
        <f t="shared" si="2"/>
        <v>10</v>
      </c>
      <c r="BJ14" s="3">
        <f t="shared" si="2"/>
        <v>10</v>
      </c>
      <c r="BK14" s="3">
        <f t="shared" si="2"/>
        <v>10</v>
      </c>
      <c r="BL14" s="3">
        <f t="shared" si="2"/>
        <v>10</v>
      </c>
      <c r="BM14" s="3">
        <f t="shared" si="2"/>
        <v>10</v>
      </c>
      <c r="BN14" s="3">
        <f t="shared" si="2"/>
        <v>10</v>
      </c>
      <c r="BO14" s="3">
        <f t="shared" si="2"/>
        <v>10</v>
      </c>
      <c r="BP14" s="3">
        <f t="shared" ref="BP14:CB14" si="3">BQ2-BP2</f>
        <v>10</v>
      </c>
      <c r="BQ14" s="3">
        <f t="shared" si="3"/>
        <v>10</v>
      </c>
      <c r="BR14" s="3">
        <f t="shared" si="3"/>
        <v>10</v>
      </c>
      <c r="BS14" s="3">
        <f t="shared" si="3"/>
        <v>10</v>
      </c>
      <c r="BT14" s="3">
        <f t="shared" si="3"/>
        <v>10</v>
      </c>
      <c r="BU14" s="3">
        <f t="shared" si="3"/>
        <v>10</v>
      </c>
      <c r="BV14" s="3">
        <f t="shared" si="3"/>
        <v>10</v>
      </c>
      <c r="BW14" s="3">
        <f t="shared" si="3"/>
        <v>10</v>
      </c>
      <c r="BX14" s="3">
        <f t="shared" si="3"/>
        <v>10</v>
      </c>
      <c r="BY14" s="3">
        <f t="shared" si="3"/>
        <v>10</v>
      </c>
      <c r="BZ14" s="3">
        <f t="shared" si="3"/>
        <v>10</v>
      </c>
      <c r="CA14" s="3">
        <f t="shared" si="3"/>
        <v>10</v>
      </c>
      <c r="CB14" s="3">
        <f t="shared" si="3"/>
        <v>2.2999999999999545</v>
      </c>
    </row>
    <row r="15" spans="1:81" x14ac:dyDescent="0.25">
      <c r="B15" s="36">
        <f>SUMPRODUCT(C14:CB14,C12:CB12)/SUM(C14:CB14)</f>
        <v>2.1130027191505897E-2</v>
      </c>
      <c r="CC15" s="33"/>
    </row>
    <row r="16" spans="1:81" x14ac:dyDescent="0.25">
      <c r="CC16" s="33"/>
    </row>
    <row r="17" spans="2:81" x14ac:dyDescent="0.25">
      <c r="CC17" s="34"/>
    </row>
    <row r="18" spans="2:81" x14ac:dyDescent="0.25">
      <c r="CC18" s="34"/>
    </row>
    <row r="19" spans="2:81" x14ac:dyDescent="0.25">
      <c r="B19" s="31" t="s">
        <v>128</v>
      </c>
      <c r="C19" s="2" t="str">
        <f>INDEX(PNV!$A:$A,MATCH(Plan1!C2,PNV!$D:$D,1))</f>
        <v>101BBA1540</v>
      </c>
      <c r="D19" s="2" t="str">
        <f>INDEX(PNV!$A:$A,MATCH(Plan1!D2,PNV!$D:$D,1))</f>
        <v>101BBA1550</v>
      </c>
      <c r="E19" s="2" t="str">
        <f>INDEX(PNV!$A:$A,MATCH(Plan1!E2,PNV!$D:$D,1))</f>
        <v>101BBA1570</v>
      </c>
      <c r="F19" s="2" t="str">
        <f>INDEX(PNV!$A:$A,MATCH(Plan1!F2,PNV!$D:$D,1))</f>
        <v>101BBA1572</v>
      </c>
      <c r="G19" s="2" t="str">
        <f>INDEX(PNV!$A:$A,MATCH(Plan1!G2,PNV!$D:$D,1))</f>
        <v>101BBA1572</v>
      </c>
      <c r="H19" s="2" t="str">
        <f>INDEX(PNV!$A:$A,MATCH(Plan1!H2,PNV!$D:$D,1))</f>
        <v>101BBA1574</v>
      </c>
      <c r="I19" s="2" t="str">
        <f>INDEX(PNV!$A:$A,MATCH(Plan1!I2,PNV!$D:$D,1))</f>
        <v>101BBA1590</v>
      </c>
      <c r="J19" s="2" t="str">
        <f>INDEX(PNV!$A:$A,MATCH(Plan1!J2,PNV!$D:$D,1))</f>
        <v>101BBA1630</v>
      </c>
      <c r="K19" s="2" t="str">
        <f>INDEX(PNV!$A:$A,MATCH(Plan1!K2,PNV!$D:$D,1))</f>
        <v>101BBA1630</v>
      </c>
      <c r="L19" s="2" t="str">
        <f>INDEX(PNV!$A:$A,MATCH(Plan1!L2,PNV!$D:$D,1))</f>
        <v>101BBA1632</v>
      </c>
      <c r="M19" s="2" t="str">
        <f>INDEX(PNV!$A:$A,MATCH(Plan1!M2,PNV!$D:$D,1))</f>
        <v>101BBA1670</v>
      </c>
      <c r="N19" s="2" t="str">
        <f>INDEX(PNV!$A:$A,MATCH(Plan1!N2,PNV!$D:$D,1))</f>
        <v>101BBA1670</v>
      </c>
      <c r="O19" s="2" t="str">
        <f>INDEX(PNV!$A:$A,MATCH(Plan1!O2,PNV!$D:$D,1))</f>
        <v>101BBA1690</v>
      </c>
      <c r="P19" s="2" t="str">
        <f>INDEX(PNV!$A:$A,MATCH(Plan1!P2,PNV!$D:$D,1))</f>
        <v>101BBA1695</v>
      </c>
      <c r="Q19" s="2" t="str">
        <f>INDEX(PNV!$A:$A,MATCH(Plan1!Q2,PNV!$D:$D,1))</f>
        <v>101BBA1710</v>
      </c>
      <c r="R19" s="2" t="str">
        <f>INDEX(PNV!$A:$A,MATCH(Plan1!R2,PNV!$D:$D,1))</f>
        <v>101BBA1710</v>
      </c>
      <c r="S19" s="2" t="str">
        <f>INDEX(PNV!$A:$A,MATCH(Plan1!S2,PNV!$D:$D,1))</f>
        <v>101BBA1710</v>
      </c>
      <c r="T19" s="2" t="str">
        <f>INDEX(PNV!$A:$A,MATCH(Plan1!T2,PNV!$D:$D,1))</f>
        <v>101BBA1711</v>
      </c>
      <c r="U19" s="2" t="str">
        <f>INDEX(PNV!$A:$A,MATCH(Plan1!U2,PNV!$D:$D,1))</f>
        <v>101BBA1711</v>
      </c>
      <c r="V19" s="2" t="str">
        <f>INDEX(PNV!$A:$A,MATCH(Plan1!V2,PNV!$D:$D,1))</f>
        <v>101BBA1712</v>
      </c>
      <c r="W19" s="2" t="str">
        <f>INDEX(PNV!$A:$A,MATCH(Plan1!W2,PNV!$D:$D,1))</f>
        <v>101BBA1732</v>
      </c>
      <c r="X19" s="2" t="str">
        <f>INDEX(PNV!$A:$A,MATCH(Plan1!X2,PNV!$D:$D,1))</f>
        <v>101BBA1732</v>
      </c>
      <c r="Y19" s="2" t="str">
        <f>INDEX(PNV!$A:$A,MATCH(Plan1!Y2,PNV!$D:$D,1))</f>
        <v>101BBA1732</v>
      </c>
      <c r="Z19" s="2" t="str">
        <f>INDEX(PNV!$A:$A,MATCH(Plan1!Z2,PNV!$D:$D,1))</f>
        <v>101BBA1732</v>
      </c>
      <c r="AA19" s="2" t="str">
        <f>INDEX(PNV!$A:$A,MATCH(Plan1!AA2,PNV!$D:$D,1))</f>
        <v>101BBA1734</v>
      </c>
      <c r="AB19" s="2" t="str">
        <f>INDEX(PNV!$A:$A,MATCH(Plan1!AB2,PNV!$D:$D,1))</f>
        <v>101BBA1734</v>
      </c>
      <c r="AC19" s="2" t="str">
        <f>INDEX(PNV!$A:$A,MATCH(Plan1!AC2,PNV!$D:$D,1))</f>
        <v>101BBA1750</v>
      </c>
      <c r="AD19" s="2" t="str">
        <f>INDEX(PNV!$A:$A,MATCH(Plan1!AD2,PNV!$D:$D,1))</f>
        <v>101BBA1750</v>
      </c>
      <c r="AE19" s="2" t="str">
        <f>INDEX(PNV!$A:$A,MATCH(Plan1!AE2,PNV!$D:$D,1))</f>
        <v>101BBA1753</v>
      </c>
      <c r="AF19" s="2" t="str">
        <f>INDEX(PNV!$A:$A,MATCH(Plan1!AF2,PNV!$D:$D,1))</f>
        <v>101BBA1754</v>
      </c>
      <c r="AG19" s="2" t="str">
        <f>INDEX(PNV!$A:$A,MATCH(Plan1!AG2,PNV!$D:$D,1))</f>
        <v>101BBA1754</v>
      </c>
      <c r="AH19" s="2" t="str">
        <f>INDEX(PNV!$A:$A,MATCH(Plan1!AH2,PNV!$D:$D,1))</f>
        <v>101BBA1770</v>
      </c>
      <c r="AI19" s="2" t="str">
        <f>INDEX(PNV!$A:$A,MATCH(Plan1!AI2,PNV!$D:$D,1))</f>
        <v>101BBA1790</v>
      </c>
      <c r="AJ19" s="2" t="str">
        <f>INDEX(PNV!$A:$A,MATCH(Plan1!AJ2,PNV!$D:$D,1))</f>
        <v>101BBA1810</v>
      </c>
      <c r="AK19" s="2" t="str">
        <f>INDEX(PNV!$A:$A,MATCH(Plan1!AK2,PNV!$D:$D,1))</f>
        <v>101BBA1810</v>
      </c>
      <c r="AL19" s="2" t="str">
        <f>INDEX(PNV!$A:$A,MATCH(Plan1!AL2,PNV!$D:$D,1))</f>
        <v>101BBA1830</v>
      </c>
      <c r="AM19" s="2" t="str">
        <f>INDEX(PNV!$A:$A,MATCH(Plan1!AM2,PNV!$D:$D,1))</f>
        <v>101BBA1832</v>
      </c>
      <c r="AN19" s="2" t="str">
        <f>INDEX(PNV!$A:$A,MATCH(Plan1!AN2,PNV!$D:$D,1))</f>
        <v>101BBA1832</v>
      </c>
      <c r="AO19" s="2" t="str">
        <f>INDEX(PNV!$A:$A,MATCH(Plan1!AO2,PNV!$D:$D,1))</f>
        <v>101BBA1834</v>
      </c>
      <c r="AP19" s="2" t="str">
        <f>INDEX(PNV!$A:$A,MATCH(Plan1!AP2,PNV!$D:$D,1))</f>
        <v>101BBA1834</v>
      </c>
      <c r="AQ19" s="2" t="str">
        <f>INDEX(PNV!$A:$A,MATCH(Plan1!AQ2,PNV!$D:$D,1))</f>
        <v>101BBA1836</v>
      </c>
      <c r="AR19" s="2" t="str">
        <f>INDEX(PNV!$A:$A,MATCH(Plan1!AR2,PNV!$D:$D,1))</f>
        <v>101BBA1850</v>
      </c>
      <c r="AS19" s="2" t="str">
        <f>INDEX(PNV!$A:$A,MATCH(Plan1!AS2,PNV!$D:$D,1))</f>
        <v>101BBA1870</v>
      </c>
      <c r="AT19" s="2" t="str">
        <f>INDEX(PNV!$A:$A,MATCH(Plan1!AT2,PNV!$D:$D,1))</f>
        <v>101BBA1890</v>
      </c>
      <c r="AU19" s="2" t="str">
        <f>INDEX(PNV!$A:$A,MATCH(Plan1!AU2,PNV!$D:$D,1))</f>
        <v>101BBA1892</v>
      </c>
      <c r="AV19" s="2" t="str">
        <f>INDEX(PNV!$A:$A,MATCH(Plan1!AV2,PNV!$D:$D,1))</f>
        <v>101BBA1892</v>
      </c>
      <c r="AW19" s="2" t="str">
        <f>INDEX(PNV!$A:$A,MATCH(Plan1!AW2,PNV!$D:$D,1))</f>
        <v>101BBA1892</v>
      </c>
      <c r="AX19" s="2" t="str">
        <f>INDEX(PNV!$A:$A,MATCH(Plan1!AX2,PNV!$D:$D,1))</f>
        <v>101BBA1894</v>
      </c>
      <c r="AY19" s="2" t="str">
        <f>INDEX(PNV!$A:$A,MATCH(Plan1!AY2,PNV!$D:$D,1))</f>
        <v>101BBA1894</v>
      </c>
      <c r="AZ19" s="2" t="str">
        <f>INDEX(PNV!$A:$A,MATCH(Plan1!AZ2,PNV!$D:$D,1))</f>
        <v>101BBA1896</v>
      </c>
      <c r="BA19" s="2" t="str">
        <f>INDEX(PNV!$A:$A,MATCH(Plan1!BA2,PNV!$D:$D,1))</f>
        <v>101BBA1910</v>
      </c>
      <c r="BB19" s="2" t="str">
        <f>INDEX(PNV!$A:$A,MATCH(Plan1!BB2,PNV!$D:$D,1))</f>
        <v>101BBA1910</v>
      </c>
      <c r="BC19" s="2" t="str">
        <f>INDEX(PNV!$A:$A,MATCH(Plan1!BC2,PNV!$D:$D,1))</f>
        <v>101BBA1912</v>
      </c>
      <c r="BD19" s="2" t="str">
        <f>INDEX(PNV!$A:$A,MATCH(Plan1!BD2,PNV!$D:$D,1))</f>
        <v>101BBA1912</v>
      </c>
      <c r="BE19" s="2" t="str">
        <f>INDEX(PNV!$A:$A,MATCH(Plan1!BE2,PNV!$D:$D,1))</f>
        <v>101BBA1914</v>
      </c>
      <c r="BF19" s="2" t="str">
        <f>INDEX(PNV!$A:$A,MATCH(Plan1!BF2,PNV!$D:$D,1))</f>
        <v>101BBA1914</v>
      </c>
      <c r="BG19" s="2" t="str">
        <f>INDEX(PNV!$A:$A,MATCH(Plan1!BG2,PNV!$D:$D,1))</f>
        <v>101BBA1930</v>
      </c>
      <c r="BH19" s="2" t="str">
        <f>INDEX(PNV!$A:$A,MATCH(Plan1!BH2,PNV!$D:$D,1))</f>
        <v>101BBA1930</v>
      </c>
      <c r="BI19" s="2" t="str">
        <f>INDEX(PNV!$A:$A,MATCH(Plan1!BI2,PNV!$D:$D,1))</f>
        <v>101BBA1932</v>
      </c>
      <c r="BJ19" s="2" t="str">
        <f>INDEX(PNV!$A:$A,MATCH(Plan1!BJ2,PNV!$D:$D,1))</f>
        <v>101BBA1932</v>
      </c>
      <c r="BK19" s="2" t="str">
        <f>INDEX(PNV!$A:$A,MATCH(Plan1!BK2,PNV!$D:$D,1))</f>
        <v>101BBA1932</v>
      </c>
      <c r="BL19" s="2" t="str">
        <f>INDEX(PNV!$A:$A,MATCH(Plan1!BL2,PNV!$D:$D,1))</f>
        <v>101BBA1932</v>
      </c>
      <c r="BM19" s="2" t="str">
        <f>INDEX(PNV!$A:$A,MATCH(Plan1!BM2,PNV!$D:$D,1))</f>
        <v>101BBA1932</v>
      </c>
      <c r="BN19" s="2" t="str">
        <f>INDEX(PNV!$A:$A,MATCH(Plan1!BN2,PNV!$D:$D,1))</f>
        <v>101BBA1950</v>
      </c>
      <c r="BO19" s="2" t="str">
        <f>INDEX(PNV!$A:$A,MATCH(Plan1!BO2,PNV!$D:$D,1))</f>
        <v>101BBA1950</v>
      </c>
      <c r="BP19" s="2" t="str">
        <f>INDEX(PNV!$A:$A,MATCH(Plan1!BP2,PNV!$D:$D,1))</f>
        <v>101BBA1971</v>
      </c>
      <c r="BQ19" s="2" t="str">
        <f>INDEX(PNV!$A:$A,MATCH(Plan1!BQ2,PNV!$D:$D,1))</f>
        <v>101BBA1971</v>
      </c>
      <c r="BR19" s="2" t="str">
        <f>INDEX(PNV!$A:$A,MATCH(Plan1!BR2,PNV!$D:$D,1))</f>
        <v>101BBA1971</v>
      </c>
      <c r="BS19" s="2" t="str">
        <f>INDEX(PNV!$A:$A,MATCH(Plan1!BS2,PNV!$D:$D,1))</f>
        <v>101BBA1971</v>
      </c>
      <c r="BT19" s="2" t="str">
        <f>INDEX(PNV!$A:$A,MATCH(Plan1!BT2,PNV!$D:$D,1))</f>
        <v>101BBA1971</v>
      </c>
      <c r="BU19" s="2" t="str">
        <f>INDEX(PNV!$A:$A,MATCH(Plan1!BU2,PNV!$D:$D,1))</f>
        <v>101BBA1971</v>
      </c>
      <c r="BV19" s="2" t="str">
        <f>INDEX(PNV!$A:$A,MATCH(Plan1!BV2,PNV!$D:$D,1))</f>
        <v>101BBA1990</v>
      </c>
      <c r="BW19" s="2" t="str">
        <f>INDEX(PNV!$A:$A,MATCH(Plan1!BW2,PNV!$D:$D,1))</f>
        <v>101BBA1990</v>
      </c>
      <c r="BX19" s="2" t="str">
        <f>INDEX(PNV!$A:$A,MATCH(Plan1!BX2,PNV!$D:$D,1))</f>
        <v>101BBA1990</v>
      </c>
      <c r="BY19" s="2" t="str">
        <f>INDEX(PNV!$A:$A,MATCH(Plan1!BY2,PNV!$D:$D,1))</f>
        <v>101BBA1990</v>
      </c>
      <c r="BZ19" s="2" t="str">
        <f>INDEX(PNV!$A:$A,MATCH(Plan1!BZ2,PNV!$D:$D,1))</f>
        <v>101BBA1990</v>
      </c>
      <c r="CA19" s="2" t="str">
        <f>INDEX(PNV!$A:$A,MATCH(Plan1!CA2,PNV!$D:$D,1))</f>
        <v>101BBA2010</v>
      </c>
      <c r="CB19" s="2" t="str">
        <f>INDEX(PNV!$A:$A,MATCH(Plan1!CB2,PNV!$D:$D,1))</f>
        <v>101BBA2010</v>
      </c>
      <c r="CC19" s="32"/>
    </row>
    <row r="20" spans="2:81" x14ac:dyDescent="0.25">
      <c r="B20" s="31" t="s">
        <v>129</v>
      </c>
      <c r="C20" s="33">
        <f>INDEX(PNV!$D:$D,MATCH(Plan1!C$19,PNV!$A:$A,0))</f>
        <v>166.5</v>
      </c>
      <c r="D20" s="33">
        <f>INDEX(PNV!$D:$D,MATCH(Plan1!D$19,PNV!$A:$A,0))</f>
        <v>171</v>
      </c>
      <c r="E20" s="33">
        <f>INDEX(PNV!$D:$D,MATCH(Plan1!E$19,PNV!$A:$A,0))</f>
        <v>180.7</v>
      </c>
      <c r="F20" s="33">
        <f>INDEX(PNV!$D:$D,MATCH(Plan1!F$19,PNV!$A:$A,0))</f>
        <v>192.5</v>
      </c>
      <c r="G20" s="33">
        <f>INDEX(PNV!$D:$D,MATCH(Plan1!G$19,PNV!$A:$A,0))</f>
        <v>192.5</v>
      </c>
      <c r="H20" s="33">
        <f>INDEX(PNV!$D:$D,MATCH(Plan1!H$19,PNV!$A:$A,0))</f>
        <v>207.8</v>
      </c>
      <c r="I20" s="33">
        <f>INDEX(PNV!$D:$D,MATCH(Plan1!I$19,PNV!$A:$A,0))</f>
        <v>220</v>
      </c>
      <c r="J20" s="33">
        <f>INDEX(PNV!$D:$D,MATCH(Plan1!J$19,PNV!$A:$A,0))</f>
        <v>235.1</v>
      </c>
      <c r="K20" s="33">
        <f>INDEX(PNV!$D:$D,MATCH(Plan1!K$19,PNV!$A:$A,0))</f>
        <v>235.1</v>
      </c>
      <c r="L20" s="33">
        <f>INDEX(PNV!$D:$D,MATCH(Plan1!L$19,PNV!$A:$A,0))</f>
        <v>249.6</v>
      </c>
      <c r="M20" s="33">
        <f>INDEX(PNV!$D:$D,MATCH(Plan1!M$19,PNV!$A:$A,0))</f>
        <v>264.60000000000002</v>
      </c>
      <c r="N20" s="33">
        <f>INDEX(PNV!$D:$D,MATCH(Plan1!N$19,PNV!$A:$A,0))</f>
        <v>264.60000000000002</v>
      </c>
      <c r="O20" s="33">
        <f>INDEX(PNV!$D:$D,MATCH(Plan1!O$19,PNV!$A:$A,0))</f>
        <v>284.2</v>
      </c>
      <c r="P20" s="33">
        <f>INDEX(PNV!$D:$D,MATCH(Plan1!P$19,PNV!$A:$A,0))</f>
        <v>288.5</v>
      </c>
      <c r="Q20" s="33">
        <f>INDEX(PNV!$D:$D,MATCH(Plan1!Q$19,PNV!$A:$A,0))</f>
        <v>302.39999999999998</v>
      </c>
      <c r="R20" s="33">
        <f>INDEX(PNV!$D:$D,MATCH(Plan1!R$19,PNV!$A:$A,0))</f>
        <v>302.39999999999998</v>
      </c>
      <c r="S20" s="33">
        <f>INDEX(PNV!$D:$D,MATCH(Plan1!S$19,PNV!$A:$A,0))</f>
        <v>302.39999999999998</v>
      </c>
      <c r="T20" s="33">
        <f>INDEX(PNV!$D:$D,MATCH(Plan1!T$19,PNV!$A:$A,0))</f>
        <v>327.5</v>
      </c>
      <c r="U20" s="33">
        <f>INDEX(PNV!$D:$D,MATCH(Plan1!U$19,PNV!$A:$A,0))</f>
        <v>327.5</v>
      </c>
      <c r="V20" s="33">
        <f>INDEX(PNV!$D:$D,MATCH(Plan1!V$19,PNV!$A:$A,0))</f>
        <v>348.2</v>
      </c>
      <c r="W20" s="33">
        <f>INDEX(PNV!$D:$D,MATCH(Plan1!W$19,PNV!$A:$A,0))</f>
        <v>365.9</v>
      </c>
      <c r="X20" s="33">
        <f>INDEX(PNV!$D:$D,MATCH(Plan1!X$19,PNV!$A:$A,0))</f>
        <v>365.9</v>
      </c>
      <c r="Y20" s="33">
        <f>INDEX(PNV!$D:$D,MATCH(Plan1!Y$19,PNV!$A:$A,0))</f>
        <v>365.9</v>
      </c>
      <c r="Z20" s="33">
        <f>INDEX(PNV!$D:$D,MATCH(Plan1!Z$19,PNV!$A:$A,0))</f>
        <v>365.9</v>
      </c>
      <c r="AA20" s="33">
        <f>INDEX(PNV!$D:$D,MATCH(Plan1!AA$19,PNV!$A:$A,0))</f>
        <v>396.6</v>
      </c>
      <c r="AB20" s="33">
        <f>INDEX(PNV!$D:$D,MATCH(Plan1!AB$19,PNV!$A:$A,0))</f>
        <v>396.6</v>
      </c>
      <c r="AC20" s="33">
        <f>INDEX(PNV!$D:$D,MATCH(Plan1!AC$19,PNV!$A:$A,0))</f>
        <v>423.5</v>
      </c>
      <c r="AD20" s="33">
        <f>INDEX(PNV!$D:$D,MATCH(Plan1!AD$19,PNV!$A:$A,0))</f>
        <v>423.5</v>
      </c>
      <c r="AE20" s="33">
        <f>INDEX(PNV!$D:$D,MATCH(Plan1!AE$19,PNV!$A:$A,0))</f>
        <v>445.6</v>
      </c>
      <c r="AF20" s="33">
        <f>INDEX(PNV!$D:$D,MATCH(Plan1!AF$19,PNV!$A:$A,0))</f>
        <v>447</v>
      </c>
      <c r="AG20" s="33">
        <f>INDEX(PNV!$D:$D,MATCH(Plan1!AG$19,PNV!$A:$A,0))</f>
        <v>447</v>
      </c>
      <c r="AH20" s="33">
        <f>INDEX(PNV!$D:$D,MATCH(Plan1!AH$19,PNV!$A:$A,0))</f>
        <v>474.7</v>
      </c>
      <c r="AI20" s="33">
        <f>INDEX(PNV!$D:$D,MATCH(Plan1!AI$19,PNV!$A:$A,0))</f>
        <v>481.4</v>
      </c>
      <c r="AJ20" s="33">
        <f>INDEX(PNV!$D:$D,MATCH(Plan1!AJ$19,PNV!$A:$A,0))</f>
        <v>490.6</v>
      </c>
      <c r="AK20" s="33">
        <f>INDEX(PNV!$D:$D,MATCH(Plan1!AK$19,PNV!$A:$A,0))</f>
        <v>490.6</v>
      </c>
      <c r="AL20" s="33">
        <f>INDEX(PNV!$D:$D,MATCH(Plan1!AL$19,PNV!$A:$A,0))</f>
        <v>512.6</v>
      </c>
      <c r="AM20" s="33">
        <f>INDEX(PNV!$D:$D,MATCH(Plan1!AM$19,PNV!$A:$A,0))</f>
        <v>525.20000000000005</v>
      </c>
      <c r="AN20" s="33">
        <f>INDEX(PNV!$D:$D,MATCH(Plan1!AN$19,PNV!$A:$A,0))</f>
        <v>525.20000000000005</v>
      </c>
      <c r="AO20" s="33">
        <f>INDEX(PNV!$D:$D,MATCH(Plan1!AO$19,PNV!$A:$A,0))</f>
        <v>541</v>
      </c>
      <c r="AP20" s="33">
        <f>INDEX(PNV!$D:$D,MATCH(Plan1!AP$19,PNV!$A:$A,0))</f>
        <v>541</v>
      </c>
      <c r="AQ20" s="33">
        <f>INDEX(PNV!$D:$D,MATCH(Plan1!AQ$19,PNV!$A:$A,0))</f>
        <v>560</v>
      </c>
      <c r="AR20" s="33">
        <f>INDEX(PNV!$D:$D,MATCH(Plan1!AR$19,PNV!$A:$A,0))</f>
        <v>567.1</v>
      </c>
      <c r="AS20" s="33">
        <f>INDEX(PNV!$D:$D,MATCH(Plan1!AS$19,PNV!$A:$A,0))</f>
        <v>584.4</v>
      </c>
      <c r="AT20" s="33">
        <f>INDEX(PNV!$D:$D,MATCH(Plan1!AT$19,PNV!$A:$A,0))</f>
        <v>590.70000000000005</v>
      </c>
      <c r="AU20" s="33">
        <f>INDEX(PNV!$D:$D,MATCH(Plan1!AU$19,PNV!$A:$A,0))</f>
        <v>598.1</v>
      </c>
      <c r="AV20" s="33">
        <f>INDEX(PNV!$D:$D,MATCH(Plan1!AV$19,PNV!$A:$A,0))</f>
        <v>598.1</v>
      </c>
      <c r="AW20" s="33">
        <f>INDEX(PNV!$D:$D,MATCH(Plan1!AW$19,PNV!$A:$A,0))</f>
        <v>598.1</v>
      </c>
      <c r="AX20" s="33">
        <f>INDEX(PNV!$D:$D,MATCH(Plan1!AX$19,PNV!$A:$A,0))</f>
        <v>634.79999999999995</v>
      </c>
      <c r="AY20" s="33">
        <f>INDEX(PNV!$D:$D,MATCH(Plan1!AY$19,PNV!$A:$A,0))</f>
        <v>634.79999999999995</v>
      </c>
      <c r="AZ20" s="33">
        <f>INDEX(PNV!$D:$D,MATCH(Plan1!AZ$19,PNV!$A:$A,0))</f>
        <v>648.70000000000005</v>
      </c>
      <c r="BA20" s="33">
        <f>INDEX(PNV!$D:$D,MATCH(Plan1!BA$19,PNV!$A:$A,0))</f>
        <v>665.3</v>
      </c>
      <c r="BB20" s="33">
        <f>INDEX(PNV!$D:$D,MATCH(Plan1!BB$19,PNV!$A:$A,0))</f>
        <v>665.3</v>
      </c>
      <c r="BC20" s="33">
        <f>INDEX(PNV!$D:$D,MATCH(Plan1!BC$19,PNV!$A:$A,0))</f>
        <v>680</v>
      </c>
      <c r="BD20" s="33">
        <f>INDEX(PNV!$D:$D,MATCH(Plan1!BD$19,PNV!$A:$A,0))</f>
        <v>680</v>
      </c>
      <c r="BE20" s="33">
        <f>INDEX(PNV!$D:$D,MATCH(Plan1!BE$19,PNV!$A:$A,0))</f>
        <v>702.9</v>
      </c>
      <c r="BF20" s="33">
        <f>INDEX(PNV!$D:$D,MATCH(Plan1!BF$19,PNV!$A:$A,0))</f>
        <v>702.9</v>
      </c>
      <c r="BG20" s="33">
        <f>INDEX(PNV!$D:$D,MATCH(Plan1!BG$19,PNV!$A:$A,0))</f>
        <v>717.8</v>
      </c>
      <c r="BH20" s="33">
        <f>INDEX(PNV!$D:$D,MATCH(Plan1!BH$19,PNV!$A:$A,0))</f>
        <v>717.8</v>
      </c>
      <c r="BI20" s="33">
        <f>INDEX(PNV!$D:$D,MATCH(Plan1!BI$19,PNV!$A:$A,0))</f>
        <v>745</v>
      </c>
      <c r="BJ20" s="33">
        <f>INDEX(PNV!$D:$D,MATCH(Plan1!BJ$19,PNV!$A:$A,0))</f>
        <v>745</v>
      </c>
      <c r="BK20" s="33">
        <f>INDEX(PNV!$D:$D,MATCH(Plan1!BK$19,PNV!$A:$A,0))</f>
        <v>745</v>
      </c>
      <c r="BL20" s="33">
        <f>INDEX(PNV!$D:$D,MATCH(Plan1!BL$19,PNV!$A:$A,0))</f>
        <v>745</v>
      </c>
      <c r="BM20" s="33">
        <f>INDEX(PNV!$D:$D,MATCH(Plan1!BM$19,PNV!$A:$A,0))</f>
        <v>745</v>
      </c>
      <c r="BN20" s="33">
        <f>INDEX(PNV!$D:$D,MATCH(Plan1!BN$19,PNV!$A:$A,0))</f>
        <v>793.5</v>
      </c>
      <c r="BO20" s="33">
        <f>INDEX(PNV!$D:$D,MATCH(Plan1!BO$19,PNV!$A:$A,0))</f>
        <v>793.5</v>
      </c>
      <c r="BP20" s="33">
        <f>INDEX(PNV!$D:$D,MATCH(Plan1!BP$19,PNV!$A:$A,0))</f>
        <v>813.2</v>
      </c>
      <c r="BQ20" s="33">
        <f>INDEX(PNV!$D:$D,MATCH(Plan1!BQ$19,PNV!$A:$A,0))</f>
        <v>813.2</v>
      </c>
      <c r="BR20" s="33">
        <f>INDEX(PNV!$D:$D,MATCH(Plan1!BR$19,PNV!$A:$A,0))</f>
        <v>813.2</v>
      </c>
      <c r="BS20" s="33">
        <f>INDEX(PNV!$D:$D,MATCH(Plan1!BS$19,PNV!$A:$A,0))</f>
        <v>813.2</v>
      </c>
      <c r="BT20" s="33">
        <f>INDEX(PNV!$D:$D,MATCH(Plan1!BT$19,PNV!$A:$A,0))</f>
        <v>813.2</v>
      </c>
      <c r="BU20" s="33">
        <f>INDEX(PNV!$D:$D,MATCH(Plan1!BU$19,PNV!$A:$A,0))</f>
        <v>813.2</v>
      </c>
      <c r="BV20" s="33">
        <f>INDEX(PNV!$D:$D,MATCH(Plan1!BV$19,PNV!$A:$A,0))</f>
        <v>875</v>
      </c>
      <c r="BW20" s="33">
        <f>INDEX(PNV!$D:$D,MATCH(Plan1!BW$19,PNV!$A:$A,0))</f>
        <v>875</v>
      </c>
      <c r="BX20" s="33">
        <f>INDEX(PNV!$D:$D,MATCH(Plan1!BX$19,PNV!$A:$A,0))</f>
        <v>875</v>
      </c>
      <c r="BY20" s="33">
        <f>INDEX(PNV!$D:$D,MATCH(Plan1!BY$19,PNV!$A:$A,0))</f>
        <v>875</v>
      </c>
      <c r="BZ20" s="33">
        <f>INDEX(PNV!$D:$D,MATCH(Plan1!BZ$19,PNV!$A:$A,0))</f>
        <v>875</v>
      </c>
      <c r="CA20" s="33">
        <f>INDEX(PNV!$D:$D,MATCH(Plan1!CA$19,PNV!$A:$A,0))</f>
        <v>919.9</v>
      </c>
      <c r="CB20" s="33">
        <f>INDEX(PNV!$D:$D,MATCH(Plan1!CB$19,PNV!$A:$A,0))</f>
        <v>919.9</v>
      </c>
    </row>
    <row r="21" spans="2:81" x14ac:dyDescent="0.25">
      <c r="B21" s="31" t="s">
        <v>130</v>
      </c>
      <c r="C21" s="33">
        <f>INDEX(PNV!$E:$E,MATCH(Plan1!C$19,PNV!$A:$A,0))</f>
        <v>171</v>
      </c>
      <c r="D21" s="33">
        <f>INDEX(PNV!$E:$E,MATCH(Plan1!D$19,PNV!$A:$A,0))</f>
        <v>180.7</v>
      </c>
      <c r="E21" s="33">
        <f>INDEX(PNV!$E:$E,MATCH(Plan1!E$19,PNV!$A:$A,0))</f>
        <v>192.5</v>
      </c>
      <c r="F21" s="33">
        <f>INDEX(PNV!$E:$E,MATCH(Plan1!F$19,PNV!$A:$A,0))</f>
        <v>207.8</v>
      </c>
      <c r="G21" s="33">
        <f>INDEX(PNV!$E:$E,MATCH(Plan1!G$19,PNV!$A:$A,0))</f>
        <v>207.8</v>
      </c>
      <c r="H21" s="33">
        <f>INDEX(PNV!$E:$E,MATCH(Plan1!H$19,PNV!$A:$A,0))</f>
        <v>220</v>
      </c>
      <c r="I21" s="33">
        <f>INDEX(PNV!$E:$E,MATCH(Plan1!I$19,PNV!$A:$A,0))</f>
        <v>231.7</v>
      </c>
      <c r="J21" s="33">
        <f>INDEX(PNV!$E:$E,MATCH(Plan1!J$19,PNV!$A:$A,0))</f>
        <v>249.6</v>
      </c>
      <c r="K21" s="33">
        <f>INDEX(PNV!$E:$E,MATCH(Plan1!K$19,PNV!$A:$A,0))</f>
        <v>249.6</v>
      </c>
      <c r="L21" s="33">
        <f>INDEX(PNV!$E:$E,MATCH(Plan1!L$19,PNV!$A:$A,0))</f>
        <v>258.2</v>
      </c>
      <c r="M21" s="33">
        <f>INDEX(PNV!$E:$E,MATCH(Plan1!M$19,PNV!$A:$A,0))</f>
        <v>284.2</v>
      </c>
      <c r="N21" s="33">
        <f>INDEX(PNV!$E:$E,MATCH(Plan1!N$19,PNV!$A:$A,0))</f>
        <v>284.2</v>
      </c>
      <c r="O21" s="33">
        <f>INDEX(PNV!$E:$E,MATCH(Plan1!O$19,PNV!$A:$A,0))</f>
        <v>288.5</v>
      </c>
      <c r="P21" s="33">
        <f>INDEX(PNV!$E:$E,MATCH(Plan1!P$19,PNV!$A:$A,0))</f>
        <v>302.39999999999998</v>
      </c>
      <c r="Q21" s="33">
        <f>INDEX(PNV!$E:$E,MATCH(Plan1!Q$19,PNV!$A:$A,0))</f>
        <v>327.5</v>
      </c>
      <c r="R21" s="33">
        <f>INDEX(PNV!$E:$E,MATCH(Plan1!R$19,PNV!$A:$A,0))</f>
        <v>327.5</v>
      </c>
      <c r="S21" s="33">
        <f>INDEX(PNV!$E:$E,MATCH(Plan1!S$19,PNV!$A:$A,0))</f>
        <v>327.5</v>
      </c>
      <c r="T21" s="33">
        <f>INDEX(PNV!$E:$E,MATCH(Plan1!T$19,PNV!$A:$A,0))</f>
        <v>348.2</v>
      </c>
      <c r="U21" s="33">
        <f>INDEX(PNV!$E:$E,MATCH(Plan1!U$19,PNV!$A:$A,0))</f>
        <v>348.2</v>
      </c>
      <c r="V21" s="33">
        <f>INDEX(PNV!$E:$E,MATCH(Plan1!V$19,PNV!$A:$A,0))</f>
        <v>364.7</v>
      </c>
      <c r="W21" s="33">
        <f>INDEX(PNV!$E:$E,MATCH(Plan1!W$19,PNV!$A:$A,0))</f>
        <v>396.6</v>
      </c>
      <c r="X21" s="33">
        <f>INDEX(PNV!$E:$E,MATCH(Plan1!X$19,PNV!$A:$A,0))</f>
        <v>396.6</v>
      </c>
      <c r="Y21" s="33">
        <f>INDEX(PNV!$E:$E,MATCH(Plan1!Y$19,PNV!$A:$A,0))</f>
        <v>396.6</v>
      </c>
      <c r="Z21" s="33">
        <f>INDEX(PNV!$E:$E,MATCH(Plan1!Z$19,PNV!$A:$A,0))</f>
        <v>396.6</v>
      </c>
      <c r="AA21" s="33">
        <f>INDEX(PNV!$E:$E,MATCH(Plan1!AA$19,PNV!$A:$A,0))</f>
        <v>423.5</v>
      </c>
      <c r="AB21" s="33">
        <f>INDEX(PNV!$E:$E,MATCH(Plan1!AB$19,PNV!$A:$A,0))</f>
        <v>423.5</v>
      </c>
      <c r="AC21" s="33">
        <f>INDEX(PNV!$E:$E,MATCH(Plan1!AC$19,PNV!$A:$A,0))</f>
        <v>439.3</v>
      </c>
      <c r="AD21" s="33">
        <f>INDEX(PNV!$E:$E,MATCH(Plan1!AD$19,PNV!$A:$A,0))</f>
        <v>439.3</v>
      </c>
      <c r="AE21" s="33">
        <f>INDEX(PNV!$E:$E,MATCH(Plan1!AE$19,PNV!$A:$A,0))</f>
        <v>447</v>
      </c>
      <c r="AF21" s="33">
        <f>INDEX(PNV!$E:$E,MATCH(Plan1!AF$19,PNV!$A:$A,0))</f>
        <v>469.6</v>
      </c>
      <c r="AG21" s="33">
        <f>INDEX(PNV!$E:$E,MATCH(Plan1!AG$19,PNV!$A:$A,0))</f>
        <v>469.6</v>
      </c>
      <c r="AH21" s="33">
        <f>INDEX(PNV!$E:$E,MATCH(Plan1!AH$19,PNV!$A:$A,0))</f>
        <v>481.4</v>
      </c>
      <c r="AI21" s="33">
        <f>INDEX(PNV!$E:$E,MATCH(Plan1!AI$19,PNV!$A:$A,0))</f>
        <v>490.6</v>
      </c>
      <c r="AJ21" s="33">
        <f>INDEX(PNV!$E:$E,MATCH(Plan1!AJ$19,PNV!$A:$A,0))</f>
        <v>507.7</v>
      </c>
      <c r="AK21" s="33">
        <f>INDEX(PNV!$E:$E,MATCH(Plan1!AK$19,PNV!$A:$A,0))</f>
        <v>507.7</v>
      </c>
      <c r="AL21" s="33">
        <f>INDEX(PNV!$E:$E,MATCH(Plan1!AL$19,PNV!$A:$A,0))</f>
        <v>525.20000000000005</v>
      </c>
      <c r="AM21" s="33">
        <f>INDEX(PNV!$E:$E,MATCH(Plan1!AM$19,PNV!$A:$A,0))</f>
        <v>541</v>
      </c>
      <c r="AN21" s="33">
        <f>INDEX(PNV!$E:$E,MATCH(Plan1!AN$19,PNV!$A:$A,0))</f>
        <v>541</v>
      </c>
      <c r="AO21" s="33">
        <f>INDEX(PNV!$E:$E,MATCH(Plan1!AO$19,PNV!$A:$A,0))</f>
        <v>560</v>
      </c>
      <c r="AP21" s="33">
        <f>INDEX(PNV!$E:$E,MATCH(Plan1!AP$19,PNV!$A:$A,0))</f>
        <v>560</v>
      </c>
      <c r="AQ21" s="33">
        <f>INDEX(PNV!$E:$E,MATCH(Plan1!AQ$19,PNV!$A:$A,0))</f>
        <v>567.1</v>
      </c>
      <c r="AR21" s="33">
        <f>INDEX(PNV!$E:$E,MATCH(Plan1!AR$19,PNV!$A:$A,0))</f>
        <v>584.4</v>
      </c>
      <c r="AS21" s="33">
        <f>INDEX(PNV!$E:$E,MATCH(Plan1!AS$19,PNV!$A:$A,0))</f>
        <v>590.70000000000005</v>
      </c>
      <c r="AT21" s="33">
        <f>INDEX(PNV!$E:$E,MATCH(Plan1!AT$19,PNV!$A:$A,0))</f>
        <v>598.1</v>
      </c>
      <c r="AU21" s="33">
        <f>INDEX(PNV!$E:$E,MATCH(Plan1!AU$19,PNV!$A:$A,0))</f>
        <v>634.79999999999995</v>
      </c>
      <c r="AV21" s="33">
        <f>INDEX(PNV!$E:$E,MATCH(Plan1!AV$19,PNV!$A:$A,0))</f>
        <v>634.79999999999995</v>
      </c>
      <c r="AW21" s="33">
        <f>INDEX(PNV!$E:$E,MATCH(Plan1!AW$19,PNV!$A:$A,0))</f>
        <v>634.79999999999995</v>
      </c>
      <c r="AX21" s="33">
        <f>INDEX(PNV!$E:$E,MATCH(Plan1!AX$19,PNV!$A:$A,0))</f>
        <v>648.70000000000005</v>
      </c>
      <c r="AY21" s="33">
        <f>INDEX(PNV!$E:$E,MATCH(Plan1!AY$19,PNV!$A:$A,0))</f>
        <v>648.70000000000005</v>
      </c>
      <c r="AZ21" s="33">
        <f>INDEX(PNV!$E:$E,MATCH(Plan1!AZ$19,PNV!$A:$A,0))</f>
        <v>665.3</v>
      </c>
      <c r="BA21" s="33">
        <f>INDEX(PNV!$E:$E,MATCH(Plan1!BA$19,PNV!$A:$A,0))</f>
        <v>680</v>
      </c>
      <c r="BB21" s="33">
        <f>INDEX(PNV!$E:$E,MATCH(Plan1!BB$19,PNV!$A:$A,0))</f>
        <v>680</v>
      </c>
      <c r="BC21" s="33">
        <f>INDEX(PNV!$E:$E,MATCH(Plan1!BC$19,PNV!$A:$A,0))</f>
        <v>702.9</v>
      </c>
      <c r="BD21" s="33">
        <f>INDEX(PNV!$E:$E,MATCH(Plan1!BD$19,PNV!$A:$A,0))</f>
        <v>702.9</v>
      </c>
      <c r="BE21" s="33">
        <f>INDEX(PNV!$E:$E,MATCH(Plan1!BE$19,PNV!$A:$A,0))</f>
        <v>717.8</v>
      </c>
      <c r="BF21" s="33">
        <f>INDEX(PNV!$E:$E,MATCH(Plan1!BF$19,PNV!$A:$A,0))</f>
        <v>717.8</v>
      </c>
      <c r="BG21" s="33">
        <f>INDEX(PNV!$E:$E,MATCH(Plan1!BG$19,PNV!$A:$A,0))</f>
        <v>745</v>
      </c>
      <c r="BH21" s="33">
        <f>INDEX(PNV!$E:$E,MATCH(Plan1!BH$19,PNV!$A:$A,0))</f>
        <v>745</v>
      </c>
      <c r="BI21" s="33">
        <f>INDEX(PNV!$E:$E,MATCH(Plan1!BI$19,PNV!$A:$A,0))</f>
        <v>793.5</v>
      </c>
      <c r="BJ21" s="33">
        <f>INDEX(PNV!$E:$E,MATCH(Plan1!BJ$19,PNV!$A:$A,0))</f>
        <v>793.5</v>
      </c>
      <c r="BK21" s="33">
        <f>INDEX(PNV!$E:$E,MATCH(Plan1!BK$19,PNV!$A:$A,0))</f>
        <v>793.5</v>
      </c>
      <c r="BL21" s="33">
        <f>INDEX(PNV!$E:$E,MATCH(Plan1!BL$19,PNV!$A:$A,0))</f>
        <v>793.5</v>
      </c>
      <c r="BM21" s="33">
        <f>INDEX(PNV!$E:$E,MATCH(Plan1!BM$19,PNV!$A:$A,0))</f>
        <v>793.5</v>
      </c>
      <c r="BN21" s="33">
        <f>INDEX(PNV!$E:$E,MATCH(Plan1!BN$19,PNV!$A:$A,0))</f>
        <v>808.5</v>
      </c>
      <c r="BO21" s="33">
        <f>INDEX(PNV!$E:$E,MATCH(Plan1!BO$19,PNV!$A:$A,0))</f>
        <v>808.5</v>
      </c>
      <c r="BP21" s="33">
        <f>INDEX(PNV!$E:$E,MATCH(Plan1!BP$19,PNV!$A:$A,0))</f>
        <v>875</v>
      </c>
      <c r="BQ21" s="33">
        <f>INDEX(PNV!$E:$E,MATCH(Plan1!BQ$19,PNV!$A:$A,0))</f>
        <v>875</v>
      </c>
      <c r="BR21" s="33">
        <f>INDEX(PNV!$E:$E,MATCH(Plan1!BR$19,PNV!$A:$A,0))</f>
        <v>875</v>
      </c>
      <c r="BS21" s="33">
        <f>INDEX(PNV!$E:$E,MATCH(Plan1!BS$19,PNV!$A:$A,0))</f>
        <v>875</v>
      </c>
      <c r="BT21" s="33">
        <f>INDEX(PNV!$E:$E,MATCH(Plan1!BT$19,PNV!$A:$A,0))</f>
        <v>875</v>
      </c>
      <c r="BU21" s="33">
        <f>INDEX(PNV!$E:$E,MATCH(Plan1!BU$19,PNV!$A:$A,0))</f>
        <v>875</v>
      </c>
      <c r="BV21" s="33">
        <f>INDEX(PNV!$E:$E,MATCH(Plan1!BV$19,PNV!$A:$A,0))</f>
        <v>919.9</v>
      </c>
      <c r="BW21" s="33">
        <f>INDEX(PNV!$E:$E,MATCH(Plan1!BW$19,PNV!$A:$A,0))</f>
        <v>919.9</v>
      </c>
      <c r="BX21" s="33">
        <f>INDEX(PNV!$E:$E,MATCH(Plan1!BX$19,PNV!$A:$A,0))</f>
        <v>919.9</v>
      </c>
      <c r="BY21" s="33">
        <f>INDEX(PNV!$E:$E,MATCH(Plan1!BY$19,PNV!$A:$A,0))</f>
        <v>919.9</v>
      </c>
      <c r="BZ21" s="33">
        <f>INDEX(PNV!$E:$E,MATCH(Plan1!BZ$19,PNV!$A:$A,0))</f>
        <v>919.9</v>
      </c>
      <c r="CA21" s="33">
        <f>INDEX(PNV!$E:$E,MATCH(Plan1!CA$19,PNV!$A:$A,0))</f>
        <v>938.8</v>
      </c>
      <c r="CB21" s="33">
        <f>INDEX(PNV!$E:$E,MATCH(Plan1!CB$19,PNV!$A:$A,0))</f>
        <v>938.8</v>
      </c>
    </row>
    <row r="22" spans="2:81" x14ac:dyDescent="0.25">
      <c r="B22" s="31" t="s">
        <v>131</v>
      </c>
      <c r="C22" s="34">
        <f>INDEX(PNV!$F:$F,MATCH(Plan1!C$19,PNV!$A:$A,0))</f>
        <v>4.5</v>
      </c>
      <c r="D22" s="34">
        <f>INDEX(PNV!$F:$F,MATCH(Plan1!D$19,PNV!$A:$A,0))</f>
        <v>9.6999999999999886</v>
      </c>
      <c r="E22" s="34">
        <f>INDEX(PNV!$F:$F,MATCH(Plan1!E$19,PNV!$A:$A,0))</f>
        <v>11.800000000000011</v>
      </c>
      <c r="F22" s="34">
        <f>INDEX(PNV!$F:$F,MATCH(Plan1!F$19,PNV!$A:$A,0))</f>
        <v>15.300000000000011</v>
      </c>
      <c r="G22" s="34">
        <f>INDEX(PNV!$F:$F,MATCH(Plan1!G$19,PNV!$A:$A,0))</f>
        <v>15.300000000000011</v>
      </c>
      <c r="H22" s="34">
        <f>INDEX(PNV!$F:$F,MATCH(Plan1!H$19,PNV!$A:$A,0))</f>
        <v>12.199999999999989</v>
      </c>
      <c r="I22" s="34">
        <f>INDEX(PNV!$F:$F,MATCH(Plan1!I$19,PNV!$A:$A,0))</f>
        <v>11.699999999999989</v>
      </c>
      <c r="J22" s="34">
        <f>INDEX(PNV!$F:$F,MATCH(Plan1!J$19,PNV!$A:$A,0))</f>
        <v>14.5</v>
      </c>
      <c r="K22" s="34">
        <f>INDEX(PNV!$F:$F,MATCH(Plan1!K$19,PNV!$A:$A,0))</f>
        <v>14.5</v>
      </c>
      <c r="L22" s="34">
        <f>INDEX(PNV!$F:$F,MATCH(Plan1!L$19,PNV!$A:$A,0))</f>
        <v>8.5999999999999943</v>
      </c>
      <c r="M22" s="34">
        <f>INDEX(PNV!$F:$F,MATCH(Plan1!M$19,PNV!$A:$A,0))</f>
        <v>19.599999999999966</v>
      </c>
      <c r="N22" s="34">
        <f>INDEX(PNV!$F:$F,MATCH(Plan1!N$19,PNV!$A:$A,0))</f>
        <v>19.599999999999966</v>
      </c>
      <c r="O22" s="34">
        <f>INDEX(PNV!$F:$F,MATCH(Plan1!O$19,PNV!$A:$A,0))</f>
        <v>4.3000000000000114</v>
      </c>
      <c r="P22" s="34">
        <f>INDEX(PNV!$F:$F,MATCH(Plan1!P$19,PNV!$A:$A,0))</f>
        <v>13.899999999999977</v>
      </c>
      <c r="Q22" s="34">
        <f>INDEX(PNV!$F:$F,MATCH(Plan1!Q$19,PNV!$A:$A,0))</f>
        <v>25.100000000000023</v>
      </c>
      <c r="R22" s="34">
        <f>INDEX(PNV!$F:$F,MATCH(Plan1!R$19,PNV!$A:$A,0))</f>
        <v>25.100000000000023</v>
      </c>
      <c r="S22" s="34">
        <f>INDEX(PNV!$F:$F,MATCH(Plan1!S$19,PNV!$A:$A,0))</f>
        <v>25.100000000000023</v>
      </c>
      <c r="T22" s="34">
        <f>INDEX(PNV!$F:$F,MATCH(Plan1!T$19,PNV!$A:$A,0))</f>
        <v>20.699999999999989</v>
      </c>
      <c r="U22" s="34">
        <f>INDEX(PNV!$F:$F,MATCH(Plan1!U$19,PNV!$A:$A,0))</f>
        <v>20.699999999999989</v>
      </c>
      <c r="V22" s="34">
        <f>INDEX(PNV!$F:$F,MATCH(Plan1!V$19,PNV!$A:$A,0))</f>
        <v>16.5</v>
      </c>
      <c r="W22" s="34">
        <f>INDEX(PNV!$F:$F,MATCH(Plan1!W$19,PNV!$A:$A,0))</f>
        <v>30.700000000000045</v>
      </c>
      <c r="X22" s="34">
        <f>INDEX(PNV!$F:$F,MATCH(Plan1!X$19,PNV!$A:$A,0))</f>
        <v>30.700000000000045</v>
      </c>
      <c r="Y22" s="34">
        <f>INDEX(PNV!$F:$F,MATCH(Plan1!Y$19,PNV!$A:$A,0))</f>
        <v>30.700000000000045</v>
      </c>
      <c r="Z22" s="34">
        <f>INDEX(PNV!$F:$F,MATCH(Plan1!Z$19,PNV!$A:$A,0))</f>
        <v>30.700000000000045</v>
      </c>
      <c r="AA22" s="34">
        <f>INDEX(PNV!$F:$F,MATCH(Plan1!AA$19,PNV!$A:$A,0))</f>
        <v>26.899999999999977</v>
      </c>
      <c r="AB22" s="34">
        <f>INDEX(PNV!$F:$F,MATCH(Plan1!AB$19,PNV!$A:$A,0))</f>
        <v>26.899999999999977</v>
      </c>
      <c r="AC22" s="34">
        <f>INDEX(PNV!$F:$F,MATCH(Plan1!AC$19,PNV!$A:$A,0))</f>
        <v>15.800000000000011</v>
      </c>
      <c r="AD22" s="34">
        <f>INDEX(PNV!$F:$F,MATCH(Plan1!AD$19,PNV!$A:$A,0))</f>
        <v>15.800000000000011</v>
      </c>
      <c r="AE22" s="34">
        <f>INDEX(PNV!$F:$F,MATCH(Plan1!AE$19,PNV!$A:$A,0))</f>
        <v>1.3999999999999773</v>
      </c>
      <c r="AF22" s="34">
        <f>INDEX(PNV!$F:$F,MATCH(Plan1!AF$19,PNV!$A:$A,0))</f>
        <v>22.600000000000023</v>
      </c>
      <c r="AG22" s="34">
        <f>INDEX(PNV!$F:$F,MATCH(Plan1!AG$19,PNV!$A:$A,0))</f>
        <v>22.600000000000023</v>
      </c>
      <c r="AH22" s="34">
        <f>INDEX(PNV!$F:$F,MATCH(Plan1!AH$19,PNV!$A:$A,0))</f>
        <v>6.6999999999999886</v>
      </c>
      <c r="AI22" s="34">
        <f>INDEX(PNV!$F:$F,MATCH(Plan1!AI$19,PNV!$A:$A,0))</f>
        <v>9.2000000000000455</v>
      </c>
      <c r="AJ22" s="34">
        <f>INDEX(PNV!$F:$F,MATCH(Plan1!AJ$19,PNV!$A:$A,0))</f>
        <v>17.099999999999966</v>
      </c>
      <c r="AK22" s="34">
        <f>INDEX(PNV!$F:$F,MATCH(Plan1!AK$19,PNV!$A:$A,0))</f>
        <v>17.099999999999966</v>
      </c>
      <c r="AL22" s="34">
        <f>INDEX(PNV!$F:$F,MATCH(Plan1!AL$19,PNV!$A:$A,0))</f>
        <v>12.600000000000023</v>
      </c>
      <c r="AM22" s="34">
        <f>INDEX(PNV!$F:$F,MATCH(Plan1!AM$19,PNV!$A:$A,0))</f>
        <v>15.799999999999955</v>
      </c>
      <c r="AN22" s="34">
        <f>INDEX(PNV!$F:$F,MATCH(Plan1!AN$19,PNV!$A:$A,0))</f>
        <v>15.799999999999955</v>
      </c>
      <c r="AO22" s="34">
        <f>INDEX(PNV!$F:$F,MATCH(Plan1!AO$19,PNV!$A:$A,0))</f>
        <v>19</v>
      </c>
      <c r="AP22" s="34">
        <f>INDEX(PNV!$F:$F,MATCH(Plan1!AP$19,PNV!$A:$A,0))</f>
        <v>19</v>
      </c>
      <c r="AQ22" s="34">
        <f>INDEX(PNV!$F:$F,MATCH(Plan1!AQ$19,PNV!$A:$A,0))</f>
        <v>7.1000000000000227</v>
      </c>
      <c r="AR22" s="34">
        <f>INDEX(PNV!$F:$F,MATCH(Plan1!AR$19,PNV!$A:$A,0))</f>
        <v>17.299999999999955</v>
      </c>
      <c r="AS22" s="34">
        <f>INDEX(PNV!$F:$F,MATCH(Plan1!AS$19,PNV!$A:$A,0))</f>
        <v>6.3000000000000682</v>
      </c>
      <c r="AT22" s="34">
        <f>INDEX(PNV!$F:$F,MATCH(Plan1!AT$19,PNV!$A:$A,0))</f>
        <v>7.3999999999999773</v>
      </c>
      <c r="AU22" s="34">
        <f>INDEX(PNV!$F:$F,MATCH(Plan1!AU$19,PNV!$A:$A,0))</f>
        <v>36.699999999999932</v>
      </c>
      <c r="AV22" s="34">
        <f>INDEX(PNV!$F:$F,MATCH(Plan1!AV$19,PNV!$A:$A,0))</f>
        <v>36.699999999999932</v>
      </c>
      <c r="AW22" s="34">
        <f>INDEX(PNV!$F:$F,MATCH(Plan1!AW$19,PNV!$A:$A,0))</f>
        <v>36.699999999999932</v>
      </c>
      <c r="AX22" s="34">
        <f>INDEX(PNV!$F:$F,MATCH(Plan1!AX$19,PNV!$A:$A,0))</f>
        <v>13.900000000000091</v>
      </c>
      <c r="AY22" s="34">
        <f>INDEX(PNV!$F:$F,MATCH(Plan1!AY$19,PNV!$A:$A,0))</f>
        <v>13.900000000000091</v>
      </c>
      <c r="AZ22" s="34">
        <f>INDEX(PNV!$F:$F,MATCH(Plan1!AZ$19,PNV!$A:$A,0))</f>
        <v>16.599999999999909</v>
      </c>
      <c r="BA22" s="34">
        <f>INDEX(PNV!$F:$F,MATCH(Plan1!BA$19,PNV!$A:$A,0))</f>
        <v>14.700000000000045</v>
      </c>
      <c r="BB22" s="34">
        <f>INDEX(PNV!$F:$F,MATCH(Plan1!BB$19,PNV!$A:$A,0))</f>
        <v>14.700000000000045</v>
      </c>
      <c r="BC22" s="34">
        <f>INDEX(PNV!$F:$F,MATCH(Plan1!BC$19,PNV!$A:$A,0))</f>
        <v>22.899999999999977</v>
      </c>
      <c r="BD22" s="34">
        <f>INDEX(PNV!$F:$F,MATCH(Plan1!BD$19,PNV!$A:$A,0))</f>
        <v>22.899999999999977</v>
      </c>
      <c r="BE22" s="34">
        <f>INDEX(PNV!$F:$F,MATCH(Plan1!BE$19,PNV!$A:$A,0))</f>
        <v>14.899999999999977</v>
      </c>
      <c r="BF22" s="34">
        <f>INDEX(PNV!$F:$F,MATCH(Plan1!BF$19,PNV!$A:$A,0))</f>
        <v>14.899999999999977</v>
      </c>
      <c r="BG22" s="34">
        <f>INDEX(PNV!$F:$F,MATCH(Plan1!BG$19,PNV!$A:$A,0))</f>
        <v>27.200000000000045</v>
      </c>
      <c r="BH22" s="34">
        <f>INDEX(PNV!$F:$F,MATCH(Plan1!BH$19,PNV!$A:$A,0))</f>
        <v>27.200000000000045</v>
      </c>
      <c r="BI22" s="34">
        <f>INDEX(PNV!$F:$F,MATCH(Plan1!BI$19,PNV!$A:$A,0))</f>
        <v>48.5</v>
      </c>
      <c r="BJ22" s="34">
        <f>INDEX(PNV!$F:$F,MATCH(Plan1!BJ$19,PNV!$A:$A,0))</f>
        <v>48.5</v>
      </c>
      <c r="BK22" s="34">
        <f>INDEX(PNV!$F:$F,MATCH(Plan1!BK$19,PNV!$A:$A,0))</f>
        <v>48.5</v>
      </c>
      <c r="BL22" s="34">
        <f>INDEX(PNV!$F:$F,MATCH(Plan1!BL$19,PNV!$A:$A,0))</f>
        <v>48.5</v>
      </c>
      <c r="BM22" s="34">
        <f>INDEX(PNV!$F:$F,MATCH(Plan1!BM$19,PNV!$A:$A,0))</f>
        <v>48.5</v>
      </c>
      <c r="BN22" s="34">
        <f>INDEX(PNV!$F:$F,MATCH(Plan1!BN$19,PNV!$A:$A,0))</f>
        <v>15</v>
      </c>
      <c r="BO22" s="34">
        <f>INDEX(PNV!$F:$F,MATCH(Plan1!BO$19,PNV!$A:$A,0))</f>
        <v>15</v>
      </c>
      <c r="BP22" s="34">
        <f>INDEX(PNV!$F:$F,MATCH(Plan1!BP$19,PNV!$A:$A,0))</f>
        <v>61.799999999999955</v>
      </c>
      <c r="BQ22" s="34">
        <f>INDEX(PNV!$F:$F,MATCH(Plan1!BQ$19,PNV!$A:$A,0))</f>
        <v>61.799999999999955</v>
      </c>
      <c r="BR22" s="34">
        <f>INDEX(PNV!$F:$F,MATCH(Plan1!BR$19,PNV!$A:$A,0))</f>
        <v>61.799999999999955</v>
      </c>
      <c r="BS22" s="34">
        <f>INDEX(PNV!$F:$F,MATCH(Plan1!BS$19,PNV!$A:$A,0))</f>
        <v>61.799999999999955</v>
      </c>
      <c r="BT22" s="34">
        <f>INDEX(PNV!$F:$F,MATCH(Plan1!BT$19,PNV!$A:$A,0))</f>
        <v>61.799999999999955</v>
      </c>
      <c r="BU22" s="34">
        <f>INDEX(PNV!$F:$F,MATCH(Plan1!BU$19,PNV!$A:$A,0))</f>
        <v>61.799999999999955</v>
      </c>
      <c r="BV22" s="34">
        <f>INDEX(PNV!$F:$F,MATCH(Plan1!BV$19,PNV!$A:$A,0))</f>
        <v>44.899999999999977</v>
      </c>
      <c r="BW22" s="34">
        <f>INDEX(PNV!$F:$F,MATCH(Plan1!BW$19,PNV!$A:$A,0))</f>
        <v>44.899999999999977</v>
      </c>
      <c r="BX22" s="34">
        <f>INDEX(PNV!$F:$F,MATCH(Plan1!BX$19,PNV!$A:$A,0))</f>
        <v>44.899999999999977</v>
      </c>
      <c r="BY22" s="34">
        <f>INDEX(PNV!$F:$F,MATCH(Plan1!BY$19,PNV!$A:$A,0))</f>
        <v>44.899999999999977</v>
      </c>
      <c r="BZ22" s="34">
        <f>INDEX(PNV!$F:$F,MATCH(Plan1!BZ$19,PNV!$A:$A,0))</f>
        <v>44.899999999999977</v>
      </c>
      <c r="CA22" s="34">
        <f>INDEX(PNV!$F:$F,MATCH(Plan1!CA$19,PNV!$A:$A,0))</f>
        <v>18.899999999999977</v>
      </c>
      <c r="CB22" s="34">
        <f>INDEX(PNV!$F:$F,MATCH(Plan1!CB$19,PNV!$A:$A,0))</f>
        <v>18.899999999999977</v>
      </c>
      <c r="CC22" s="32"/>
    </row>
    <row r="23" spans="2:81" x14ac:dyDescent="0.25">
      <c r="B23" s="31" t="s">
        <v>132</v>
      </c>
      <c r="C23" s="34">
        <f t="shared" ref="C23:AH23" si="4">IF(AND(C$20&lt;C$2,C$21&gt;D$2)=TRUE,D$2-C$2,IF(AND(C$20&gt;C$2,C$21&gt;D$2)=TRUE,D$2-C$20,IF(AND(C$20&gt;=C$2,C$21&lt;D$2)=TRUE,C$22,IF(AND(C$20&lt;C$2,C$21&lt;=D$2)=TRUE,C$21-C$2))))</f>
        <v>4.5</v>
      </c>
      <c r="D23" s="34">
        <f t="shared" si="4"/>
        <v>4.1999999999999886</v>
      </c>
      <c r="E23" s="34">
        <f t="shared" si="4"/>
        <v>6</v>
      </c>
      <c r="F23" s="34">
        <f t="shared" si="4"/>
        <v>10</v>
      </c>
      <c r="G23" s="34">
        <f t="shared" si="4"/>
        <v>1.3000000000000114</v>
      </c>
      <c r="H23" s="34">
        <f t="shared" si="4"/>
        <v>3.5</v>
      </c>
      <c r="I23" s="34">
        <f t="shared" si="4"/>
        <v>5.1999999999999886</v>
      </c>
      <c r="J23" s="34">
        <f t="shared" si="4"/>
        <v>10</v>
      </c>
      <c r="K23" s="34">
        <f t="shared" si="4"/>
        <v>3.0999999999999943</v>
      </c>
      <c r="L23" s="34">
        <f t="shared" si="4"/>
        <v>1.6999999999999886</v>
      </c>
      <c r="M23" s="34">
        <f t="shared" si="4"/>
        <v>10</v>
      </c>
      <c r="N23" s="34">
        <f t="shared" si="4"/>
        <v>7.6999999999999886</v>
      </c>
      <c r="O23" s="34">
        <f t="shared" si="4"/>
        <v>2</v>
      </c>
      <c r="P23" s="34">
        <f t="shared" si="4"/>
        <v>5.8999999999999773</v>
      </c>
      <c r="Q23" s="34">
        <f t="shared" si="4"/>
        <v>10</v>
      </c>
      <c r="R23" s="34">
        <f t="shared" si="4"/>
        <v>10</v>
      </c>
      <c r="S23" s="34">
        <f t="shared" si="4"/>
        <v>1</v>
      </c>
      <c r="T23" s="34">
        <f t="shared" si="4"/>
        <v>10</v>
      </c>
      <c r="U23" s="34">
        <f t="shared" si="4"/>
        <v>1.6999999999999886</v>
      </c>
      <c r="V23" s="34">
        <f t="shared" si="4"/>
        <v>8.1999999999999886</v>
      </c>
      <c r="W23" s="34">
        <f t="shared" si="4"/>
        <v>10</v>
      </c>
      <c r="X23" s="34">
        <f t="shared" si="4"/>
        <v>10</v>
      </c>
      <c r="Y23" s="34">
        <f t="shared" si="4"/>
        <v>10</v>
      </c>
      <c r="Z23" s="34">
        <f t="shared" si="4"/>
        <v>0.10000000000002274</v>
      </c>
      <c r="AA23" s="34">
        <f t="shared" si="4"/>
        <v>10</v>
      </c>
      <c r="AB23" s="34">
        <f t="shared" si="4"/>
        <v>7</v>
      </c>
      <c r="AC23" s="34">
        <f t="shared" si="4"/>
        <v>10</v>
      </c>
      <c r="AD23" s="34">
        <f t="shared" si="4"/>
        <v>2.8000000000000114</v>
      </c>
      <c r="AE23" s="34">
        <f t="shared" si="4"/>
        <v>0.5</v>
      </c>
      <c r="AF23" s="34">
        <f t="shared" si="4"/>
        <v>10</v>
      </c>
      <c r="AG23" s="34">
        <f t="shared" si="4"/>
        <v>3.1000000000000227</v>
      </c>
      <c r="AH23" s="34">
        <f t="shared" si="4"/>
        <v>4.8999999999999773</v>
      </c>
      <c r="AI23" s="34">
        <f t="shared" ref="AI23:BN23" si="5">IF(AND(AI$20&lt;AI$2,AI$21&gt;AJ$2)=TRUE,AJ$2-AI$2,IF(AND(AI$20&gt;AI$2,AI$21&gt;AJ$2)=TRUE,AJ$2-AI$20,IF(AND(AI$20&gt;=AI$2,AI$21&lt;AJ$2)=TRUE,AI$22,IF(AND(AI$20&lt;AI$2,AI$21&lt;=AJ$2)=TRUE,AI$21-AI$2))))</f>
        <v>4.1000000000000227</v>
      </c>
      <c r="AJ23" s="34">
        <f t="shared" si="5"/>
        <v>10</v>
      </c>
      <c r="AK23" s="34">
        <f t="shared" si="5"/>
        <v>1.1999999999999886</v>
      </c>
      <c r="AL23" s="34">
        <f t="shared" si="5"/>
        <v>8.7000000000000455</v>
      </c>
      <c r="AM23" s="34">
        <f t="shared" si="5"/>
        <v>10</v>
      </c>
      <c r="AN23" s="34">
        <f t="shared" si="5"/>
        <v>4.5</v>
      </c>
      <c r="AO23" s="34">
        <f t="shared" si="5"/>
        <v>10</v>
      </c>
      <c r="AP23" s="34">
        <f t="shared" si="5"/>
        <v>3.5</v>
      </c>
      <c r="AQ23" s="34">
        <f t="shared" si="5"/>
        <v>0.60000000000002274</v>
      </c>
      <c r="AR23" s="34">
        <f t="shared" si="5"/>
        <v>7.8999999999999773</v>
      </c>
      <c r="AS23" s="34">
        <f t="shared" si="5"/>
        <v>4.2000000000000455</v>
      </c>
      <c r="AT23" s="34">
        <f t="shared" si="5"/>
        <v>1.6000000000000227</v>
      </c>
      <c r="AU23" s="34">
        <f t="shared" si="5"/>
        <v>10</v>
      </c>
      <c r="AV23" s="34">
        <f t="shared" si="5"/>
        <v>10</v>
      </c>
      <c r="AW23" s="34">
        <f t="shared" si="5"/>
        <v>8.2999999999999545</v>
      </c>
      <c r="AX23" s="34">
        <f t="shared" si="5"/>
        <v>10</v>
      </c>
      <c r="AY23" s="34">
        <f t="shared" si="5"/>
        <v>2.2000000000000455</v>
      </c>
      <c r="AZ23" s="34">
        <f t="shared" si="5"/>
        <v>8.7999999999999545</v>
      </c>
      <c r="BA23" s="34">
        <f t="shared" si="5"/>
        <v>10</v>
      </c>
      <c r="BB23" s="34">
        <f t="shared" si="5"/>
        <v>3.5</v>
      </c>
      <c r="BC23" s="34">
        <f t="shared" si="5"/>
        <v>10</v>
      </c>
      <c r="BD23" s="34">
        <f t="shared" si="5"/>
        <v>6.3999999999999773</v>
      </c>
      <c r="BE23" s="34">
        <f t="shared" si="5"/>
        <v>10</v>
      </c>
      <c r="BF23" s="34">
        <f t="shared" si="5"/>
        <v>1.2999999999999545</v>
      </c>
      <c r="BG23" s="34">
        <f t="shared" si="5"/>
        <v>10</v>
      </c>
      <c r="BH23" s="34">
        <f t="shared" si="5"/>
        <v>8.5</v>
      </c>
      <c r="BI23" s="34">
        <f t="shared" si="5"/>
        <v>10</v>
      </c>
      <c r="BJ23" s="34">
        <f t="shared" si="5"/>
        <v>10</v>
      </c>
      <c r="BK23" s="34">
        <f t="shared" si="5"/>
        <v>10</v>
      </c>
      <c r="BL23" s="34">
        <f t="shared" si="5"/>
        <v>10</v>
      </c>
      <c r="BM23" s="34">
        <f t="shared" si="5"/>
        <v>7</v>
      </c>
      <c r="BN23" s="34">
        <f t="shared" si="5"/>
        <v>10</v>
      </c>
      <c r="BO23" s="34">
        <f t="shared" ref="BO23:CB23" si="6">IF(AND(BO$20&lt;BO$2,BO$21&gt;BP$2)=TRUE,BP$2-BO$2,IF(AND(BO$20&gt;BO$2,BO$21&gt;BP$2)=TRUE,BP$2-BO$20,IF(AND(BO$20&gt;=BO$2,BO$21&lt;BP$2)=TRUE,BO$22,IF(AND(BO$20&lt;BO$2,BO$21&lt;=BP$2)=TRUE,BO$21-BO$2))))</f>
        <v>2</v>
      </c>
      <c r="BP23" s="34">
        <f t="shared" si="6"/>
        <v>10</v>
      </c>
      <c r="BQ23" s="34">
        <f t="shared" si="6"/>
        <v>10</v>
      </c>
      <c r="BR23" s="34">
        <f t="shared" si="6"/>
        <v>10</v>
      </c>
      <c r="BS23" s="34">
        <f t="shared" si="6"/>
        <v>10</v>
      </c>
      <c r="BT23" s="34">
        <f t="shared" si="6"/>
        <v>10</v>
      </c>
      <c r="BU23" s="34">
        <f t="shared" si="6"/>
        <v>8.5</v>
      </c>
      <c r="BV23" s="34">
        <f t="shared" si="6"/>
        <v>10</v>
      </c>
      <c r="BW23" s="34">
        <f t="shared" si="6"/>
        <v>10</v>
      </c>
      <c r="BX23" s="34">
        <f t="shared" si="6"/>
        <v>10</v>
      </c>
      <c r="BY23" s="34">
        <f t="shared" si="6"/>
        <v>10</v>
      </c>
      <c r="BZ23" s="34">
        <f t="shared" si="6"/>
        <v>3.3999999999999773</v>
      </c>
      <c r="CA23" s="34">
        <f t="shared" si="6"/>
        <v>10</v>
      </c>
      <c r="CB23" s="34">
        <f t="shared" si="6"/>
        <v>2.2999999999999545</v>
      </c>
      <c r="CC23" s="32"/>
    </row>
    <row r="24" spans="2:81" x14ac:dyDescent="0.25">
      <c r="B24" s="31" t="s">
        <v>133</v>
      </c>
      <c r="C24" s="32" t="str">
        <f>IF(C21&lt;D$2,INDEX(PNV!$A:$A,MATCH(Plan1!C19,PNV!$A:$A,0)+1),"-")</f>
        <v>101BBA1550</v>
      </c>
      <c r="D24" s="32" t="str">
        <f>IF(D21&lt;E2,INDEX(PNV!$A:$A,MATCH(Plan1!D19,PNV!$A:$A,0)+1),"-")</f>
        <v>101BBA1570</v>
      </c>
      <c r="E24" s="32" t="str">
        <f>IF(E21&lt;F2,INDEX(PNV!$A:$A,MATCH(Plan1!E19,PNV!$A:$A,0)+1),"-")</f>
        <v>101BBA1572</v>
      </c>
      <c r="F24" s="32" t="str">
        <f>IF(F21&lt;G2,INDEX(PNV!$A:$A,MATCH(Plan1!F19,PNV!$A:$A,0)+1),"-")</f>
        <v>-</v>
      </c>
      <c r="G24" s="32" t="str">
        <f>IF(G21&lt;H2,INDEX(PNV!$A:$A,MATCH(Plan1!G19,PNV!$A:$A,0)+1),"-")</f>
        <v>101BBA1574</v>
      </c>
      <c r="H24" s="32" t="str">
        <f>IF(H21&lt;I2,INDEX(PNV!$A:$A,MATCH(Plan1!H19,PNV!$A:$A,0)+1),"-")</f>
        <v>101BBA1590</v>
      </c>
      <c r="I24" s="32" t="str">
        <f>IF(I21&lt;J2,INDEX(PNV!$A:$A,MATCH(Plan1!I19,PNV!$A:$A,0)+1),"-")</f>
        <v>101BBA1610</v>
      </c>
      <c r="J24" s="32" t="str">
        <f>IF(J21&lt;K2,INDEX(PNV!$A:$A,MATCH(Plan1!J19,PNV!$A:$A,0)+1),"-")</f>
        <v>-</v>
      </c>
      <c r="K24" s="32" t="str">
        <f>IF(K21&lt;L2,INDEX(PNV!$A:$A,MATCH(Plan1!K19,PNV!$A:$A,0)+1),"-")</f>
        <v>101BBA1632</v>
      </c>
      <c r="L24" s="32" t="str">
        <f>IF(L21&lt;M2,INDEX(PNV!$A:$A,MATCH(Plan1!L19,PNV!$A:$A,0)+1),"-")</f>
        <v>101BBA1650</v>
      </c>
      <c r="M24" s="32" t="str">
        <f>IF(M21&lt;N2,INDEX(PNV!$A:$A,MATCH(Plan1!M19,PNV!$A:$A,0)+1),"-")</f>
        <v>-</v>
      </c>
      <c r="N24" s="32" t="str">
        <f>IF(N21&lt;O2,INDEX(PNV!$A:$A,MATCH(Plan1!N19,PNV!$A:$A,0)+1),"-")</f>
        <v>101BBA1690</v>
      </c>
      <c r="O24" s="32" t="str">
        <f>IF(O21&lt;P2,INDEX(PNV!$A:$A,MATCH(Plan1!O19,PNV!$A:$A,0)+1),"-")</f>
        <v>101BBA1695</v>
      </c>
      <c r="P24" s="32" t="str">
        <f>IF(P21&lt;Q2,INDEX(PNV!$A:$A,MATCH(Plan1!P19,PNV!$A:$A,0)+1),"-")</f>
        <v>101BBA1710</v>
      </c>
      <c r="Q24" s="32" t="str">
        <f>IF(Q21&lt;R2,INDEX(PNV!$A:$A,MATCH(Plan1!Q19,PNV!$A:$A,0)+1),"-")</f>
        <v>-</v>
      </c>
      <c r="R24" s="32" t="str">
        <f>IF(R21&lt;S2,INDEX(PNV!$A:$A,MATCH(Plan1!R19,PNV!$A:$A,0)+1),"-")</f>
        <v>-</v>
      </c>
      <c r="S24" s="32" t="str">
        <f>IF(S21&lt;T2,INDEX(PNV!$A:$A,MATCH(Plan1!S19,PNV!$A:$A,0)+1),"-")</f>
        <v>101BBA1711</v>
      </c>
      <c r="T24" s="32" t="str">
        <f>IF(T21&lt;U2,INDEX(PNV!$A:$A,MATCH(Plan1!T19,PNV!$A:$A,0)+1),"-")</f>
        <v>-</v>
      </c>
      <c r="U24" s="32" t="str">
        <f>IF(U21&lt;V2,INDEX(PNV!$A:$A,MATCH(Plan1!U19,PNV!$A:$A,0)+1),"-")</f>
        <v>101BBA1712</v>
      </c>
      <c r="V24" s="32" t="str">
        <f>IF(V21&lt;W2,INDEX(PNV!$A:$A,MATCH(Plan1!V19,PNV!$A:$A,0)+1),"-")</f>
        <v>101BBA1730</v>
      </c>
      <c r="W24" s="32" t="str">
        <f>IF(W21&lt;X2,INDEX(PNV!$A:$A,MATCH(Plan1!W19,PNV!$A:$A,0)+1),"-")</f>
        <v>-</v>
      </c>
      <c r="X24" s="32" t="str">
        <f>IF(X21&lt;Y2,INDEX(PNV!$A:$A,MATCH(Plan1!X19,PNV!$A:$A,0)+1),"-")</f>
        <v>-</v>
      </c>
      <c r="Y24" s="32" t="str">
        <f>IF(Y21&lt;Z2,INDEX(PNV!$A:$A,MATCH(Plan1!Y19,PNV!$A:$A,0)+1),"-")</f>
        <v>-</v>
      </c>
      <c r="Z24" s="32" t="str">
        <f>IF(Z21&lt;AA2,INDEX(PNV!$A:$A,MATCH(Plan1!Z19,PNV!$A:$A,0)+1),"-")</f>
        <v>101BBA1734</v>
      </c>
      <c r="AA24" s="32" t="str">
        <f>IF(AA21&lt;AB2,INDEX(PNV!$A:$A,MATCH(Plan1!AA19,PNV!$A:$A,0)+1),"-")</f>
        <v>-</v>
      </c>
      <c r="AB24" s="32" t="str">
        <f>IF(AB21&lt;AC2,INDEX(PNV!$A:$A,MATCH(Plan1!AB19,PNV!$A:$A,0)+1),"-")</f>
        <v>101BBA1750</v>
      </c>
      <c r="AC24" s="32" t="str">
        <f>IF(AC21&lt;AD2,INDEX(PNV!$A:$A,MATCH(Plan1!AC19,PNV!$A:$A,0)+1),"-")</f>
        <v>-</v>
      </c>
      <c r="AD24" s="32" t="str">
        <f>IF(AD21&lt;AE2,INDEX(PNV!$A:$A,MATCH(Plan1!AD19,PNV!$A:$A,0)+1),"-")</f>
        <v>101BBA1751</v>
      </c>
      <c r="AE24" s="32" t="str">
        <f>IF(AE21&lt;AF2,INDEX(PNV!$A:$A,MATCH(Plan1!AE19,PNV!$A:$A,0)+1),"-")</f>
        <v>101BBA1754</v>
      </c>
      <c r="AF24" s="32" t="str">
        <f>IF(AF21&lt;AG2,INDEX(PNV!$A:$A,MATCH(Plan1!AF19,PNV!$A:$A,0)+1),"-")</f>
        <v>-</v>
      </c>
      <c r="AG24" s="32" t="str">
        <f>IF(AG21&lt;AH2,INDEX(PNV!$A:$A,MATCH(Plan1!AG19,PNV!$A:$A,0)+1),"-")</f>
        <v>101BBA1756</v>
      </c>
      <c r="AH24" s="32" t="str">
        <f>IF(AH21&lt;AI2,INDEX(PNV!$A:$A,MATCH(Plan1!AH19,PNV!$A:$A,0)+1),"-")</f>
        <v>101BBA1790</v>
      </c>
      <c r="AI24" s="32" t="str">
        <f>IF(AI21&lt;AJ2,INDEX(PNV!$A:$A,MATCH(Plan1!AI19,PNV!$A:$A,0)+1),"-")</f>
        <v>101BBA1810</v>
      </c>
      <c r="AJ24" s="32" t="str">
        <f>IF(AJ21&lt;AK2,INDEX(PNV!$A:$A,MATCH(Plan1!AJ19,PNV!$A:$A,0)+1),"-")</f>
        <v>-</v>
      </c>
      <c r="AK24" s="32" t="str">
        <f>IF(AK21&lt;AL2,INDEX(PNV!$A:$A,MATCH(Plan1!AK19,PNV!$A:$A,0)+1),"-")</f>
        <v>101BBA1820</v>
      </c>
      <c r="AL24" s="32" t="str">
        <f>IF(AL21&lt;AM2,INDEX(PNV!$A:$A,MATCH(Plan1!AL19,PNV!$A:$A,0)+1),"-")</f>
        <v>101BBA1832</v>
      </c>
      <c r="AM24" s="32" t="str">
        <f>IF(AM21&lt;AN2,INDEX(PNV!$A:$A,MATCH(Plan1!AM19,PNV!$A:$A,0)+1),"-")</f>
        <v>-</v>
      </c>
      <c r="AN24" s="32" t="str">
        <f>IF(AN21&lt;AO2,INDEX(PNV!$A:$A,MATCH(Plan1!AN19,PNV!$A:$A,0)+1),"-")</f>
        <v>101BBA1834</v>
      </c>
      <c r="AO24" s="32" t="str">
        <f>IF(AO21&lt;AP2,INDEX(PNV!$A:$A,MATCH(Plan1!AO19,PNV!$A:$A,0)+1),"-")</f>
        <v>-</v>
      </c>
      <c r="AP24" s="32" t="str">
        <f>IF(AP21&lt;AQ2,INDEX(PNV!$A:$A,MATCH(Plan1!AP19,PNV!$A:$A,0)+1),"-")</f>
        <v>101BBA1836</v>
      </c>
      <c r="AQ24" s="32" t="str">
        <f>IF(AQ21&lt;AR2,INDEX(PNV!$A:$A,MATCH(Plan1!AQ19,PNV!$A:$A,0)+1),"-")</f>
        <v>101BBA1850</v>
      </c>
      <c r="AR24" s="32" t="str">
        <f>IF(AR21&lt;AS2,INDEX(PNV!$A:$A,MATCH(Plan1!AR19,PNV!$A:$A,0)+1),"-")</f>
        <v>101BBA1870</v>
      </c>
      <c r="AS24" s="32" t="str">
        <f>IF(AS21&lt;AT2,INDEX(PNV!$A:$A,MATCH(Plan1!AS19,PNV!$A:$A,0)+1),"-")</f>
        <v>101BBA1890</v>
      </c>
      <c r="AT24" s="32" t="str">
        <f>IF(AT21&lt;AU2,INDEX(PNV!$A:$A,MATCH(Plan1!AT19,PNV!$A:$A,0)+1),"-")</f>
        <v>101BBA1892</v>
      </c>
      <c r="AU24" s="32" t="str">
        <f>IF(AU21&lt;AV2,INDEX(PNV!$A:$A,MATCH(Plan1!AU19,PNV!$A:$A,0)+1),"-")</f>
        <v>-</v>
      </c>
      <c r="AV24" s="32" t="str">
        <f>IF(AV21&lt;AW2,INDEX(PNV!$A:$A,MATCH(Plan1!AV19,PNV!$A:$A,0)+1),"-")</f>
        <v>-</v>
      </c>
      <c r="AW24" s="32" t="str">
        <f>IF(AW21&lt;AX2,INDEX(PNV!$A:$A,MATCH(Plan1!AW19,PNV!$A:$A,0)+1),"-")</f>
        <v>101BBA1894</v>
      </c>
      <c r="AX24" s="32" t="str">
        <f>IF(AX21&lt;AY2,INDEX(PNV!$A:$A,MATCH(Plan1!AX19,PNV!$A:$A,0)+1),"-")</f>
        <v>-</v>
      </c>
      <c r="AY24" s="32" t="str">
        <f>IF(AY21&lt;AZ2,INDEX(PNV!$A:$A,MATCH(Plan1!AY19,PNV!$A:$A,0)+1),"-")</f>
        <v>101BBA1896</v>
      </c>
      <c r="AZ24" s="32" t="str">
        <f>IF(AZ21&lt;BA2,INDEX(PNV!$A:$A,MATCH(Plan1!AZ19,PNV!$A:$A,0)+1),"-")</f>
        <v>101BBA1910</v>
      </c>
      <c r="BA24" s="32" t="str">
        <f>IF(BA21&lt;BB2,INDEX(PNV!$A:$A,MATCH(Plan1!BA19,PNV!$A:$A,0)+1),"-")</f>
        <v>-</v>
      </c>
      <c r="BB24" s="32" t="str">
        <f>IF(BB21&lt;BC2,INDEX(PNV!$A:$A,MATCH(Plan1!BB19,PNV!$A:$A,0)+1),"-")</f>
        <v>101BBA1912</v>
      </c>
      <c r="BC24" s="32" t="str">
        <f>IF(BC21&lt;BD2,INDEX(PNV!$A:$A,MATCH(Plan1!BC19,PNV!$A:$A,0)+1),"-")</f>
        <v>-</v>
      </c>
      <c r="BD24" s="32" t="str">
        <f>IF(BD21&lt;BE2,INDEX(PNV!$A:$A,MATCH(Plan1!BD19,PNV!$A:$A,0)+1),"-")</f>
        <v>101BBA1914</v>
      </c>
      <c r="BE24" s="32" t="str">
        <f>IF(BE21&lt;BF2,INDEX(PNV!$A:$A,MATCH(Plan1!BE19,PNV!$A:$A,0)+1),"-")</f>
        <v>-</v>
      </c>
      <c r="BF24" s="32" t="str">
        <f>IF(BF21&lt;BG2,INDEX(PNV!$A:$A,MATCH(Plan1!BF19,PNV!$A:$A,0)+1),"-")</f>
        <v>101BBA1930</v>
      </c>
      <c r="BG24" s="32" t="str">
        <f>IF(BG21&lt;BH2,INDEX(PNV!$A:$A,MATCH(Plan1!BG19,PNV!$A:$A,0)+1),"-")</f>
        <v>-</v>
      </c>
      <c r="BH24" s="32" t="str">
        <f>IF(BH21&lt;BI2,INDEX(PNV!$A:$A,MATCH(Plan1!BH19,PNV!$A:$A,0)+1),"-")</f>
        <v>101BBA1932</v>
      </c>
      <c r="BI24" s="32" t="str">
        <f>IF(BI21&lt;BJ2,INDEX(PNV!$A:$A,MATCH(Plan1!BI19,PNV!$A:$A,0)+1),"-")</f>
        <v>-</v>
      </c>
      <c r="BJ24" s="32" t="str">
        <f>IF(BJ21&lt;BK2,INDEX(PNV!$A:$A,MATCH(Plan1!BJ19,PNV!$A:$A,0)+1),"-")</f>
        <v>-</v>
      </c>
      <c r="BK24" s="32" t="str">
        <f>IF(BK21&lt;BL2,INDEX(PNV!$A:$A,MATCH(Plan1!BK19,PNV!$A:$A,0)+1),"-")</f>
        <v>-</v>
      </c>
      <c r="BL24" s="32" t="str">
        <f>IF(BL21&lt;BM2,INDEX(PNV!$A:$A,MATCH(Plan1!BL19,PNV!$A:$A,0)+1),"-")</f>
        <v>-</v>
      </c>
      <c r="BM24" s="32" t="str">
        <f>IF(BM21&lt;BN2,INDEX(PNV!$A:$A,MATCH(Plan1!BM19,PNV!$A:$A,0)+1),"-")</f>
        <v>101BBA1950</v>
      </c>
      <c r="BN24" s="32" t="str">
        <f>IF(BN21&lt;BO2,INDEX(PNV!$A:$A,MATCH(Plan1!BN19,PNV!$A:$A,0)+1),"-")</f>
        <v>-</v>
      </c>
      <c r="BO24" s="32" t="str">
        <f>IF(BO21&lt;BP2,INDEX(PNV!$A:$A,MATCH(Plan1!BO19,PNV!$A:$A,0)+1),"-")</f>
        <v>101BBA1970</v>
      </c>
      <c r="BP24" s="32" t="str">
        <f>IF(BP21&lt;BQ2,INDEX(PNV!$A:$A,MATCH(Plan1!BP19,PNV!$A:$A,0)+1),"-")</f>
        <v>-</v>
      </c>
      <c r="BQ24" s="32" t="str">
        <f>IF(BQ21&lt;BR2,INDEX(PNV!$A:$A,MATCH(Plan1!BQ19,PNV!$A:$A,0)+1),"-")</f>
        <v>-</v>
      </c>
      <c r="BR24" s="32" t="str">
        <f>IF(BR21&lt;BS2,INDEX(PNV!$A:$A,MATCH(Plan1!BR19,PNV!$A:$A,0)+1),"-")</f>
        <v>-</v>
      </c>
      <c r="BS24" s="32" t="str">
        <f>IF(BS21&lt;BT2,INDEX(PNV!$A:$A,MATCH(Plan1!BS19,PNV!$A:$A,0)+1),"-")</f>
        <v>-</v>
      </c>
      <c r="BT24" s="32" t="str">
        <f>IF(BT21&lt;BU2,INDEX(PNV!$A:$A,MATCH(Plan1!BT19,PNV!$A:$A,0)+1),"-")</f>
        <v>-</v>
      </c>
      <c r="BU24" s="32" t="str">
        <f>IF(BU21&lt;BV2,INDEX(PNV!$A:$A,MATCH(Plan1!BU19,PNV!$A:$A,0)+1),"-")</f>
        <v>101BBA1990</v>
      </c>
      <c r="BV24" s="32" t="str">
        <f>IF(BV21&lt;BW2,INDEX(PNV!$A:$A,MATCH(Plan1!BV19,PNV!$A:$A,0)+1),"-")</f>
        <v>-</v>
      </c>
      <c r="BW24" s="32" t="str">
        <f>IF(BW21&lt;BX2,INDEX(PNV!$A:$A,MATCH(Plan1!BW19,PNV!$A:$A,0)+1),"-")</f>
        <v>-</v>
      </c>
      <c r="BX24" s="32" t="str">
        <f>IF(BX21&lt;BY2,INDEX(PNV!$A:$A,MATCH(Plan1!BX19,PNV!$A:$A,0)+1),"-")</f>
        <v>-</v>
      </c>
      <c r="BY24" s="32" t="str">
        <f>IF(BY21&lt;BZ2,INDEX(PNV!$A:$A,MATCH(Plan1!BY19,PNV!$A:$A,0)+1),"-")</f>
        <v>-</v>
      </c>
      <c r="BZ24" s="32" t="str">
        <f>IF(BZ21&lt;CA2,INDEX(PNV!$A:$A,MATCH(Plan1!BZ19,PNV!$A:$A,0)+1),"-")</f>
        <v>101BBA2010</v>
      </c>
      <c r="CA24" s="32" t="str">
        <f>IF(CA21&lt;CB2,INDEX(PNV!$A:$A,MATCH(Plan1!CA19,PNV!$A:$A,0)+1),"-")</f>
        <v>-</v>
      </c>
      <c r="CB24" s="32" t="str">
        <f>IF(CB21&lt;CC2,INDEX(PNV!$A:$A,MATCH(Plan1!CB19,PNV!$A:$A,0)+1),"-")</f>
        <v>-</v>
      </c>
    </row>
    <row r="25" spans="2:81" x14ac:dyDescent="0.25">
      <c r="B25" s="31" t="s">
        <v>134</v>
      </c>
      <c r="C25" s="3">
        <f>IF(C24="-",0,INDEX(PNV!$D:$D,MATCH(Plan1!C$24,PNV!$A:$A,0)))</f>
        <v>171</v>
      </c>
      <c r="D25" s="3">
        <f>IF(D24="-",0,INDEX(PNV!$D:$D,MATCH(Plan1!D$24,PNV!$A:$A,0)))</f>
        <v>180.7</v>
      </c>
      <c r="E25" s="3">
        <f>IF(E24="-",0,INDEX(PNV!$D:$D,MATCH(Plan1!E$24,PNV!$A:$A,0)))</f>
        <v>192.5</v>
      </c>
      <c r="F25" s="3">
        <f>IF(F24="-",0,INDEX(PNV!$D:$D,MATCH(Plan1!F$24,PNV!$A:$A,0)))</f>
        <v>0</v>
      </c>
      <c r="G25" s="3">
        <f>IF(G24="-",0,INDEX(PNV!$D:$D,MATCH(Plan1!G$24,PNV!$A:$A,0)))</f>
        <v>207.8</v>
      </c>
      <c r="H25" s="3">
        <f>IF(H24="-",0,INDEX(PNV!$D:$D,MATCH(Plan1!H$24,PNV!$A:$A,0)))</f>
        <v>220</v>
      </c>
      <c r="I25" s="3">
        <f>IF(I24="-",0,INDEX(PNV!$D:$D,MATCH(Plan1!I$24,PNV!$A:$A,0)))</f>
        <v>231.7</v>
      </c>
      <c r="J25" s="3">
        <f>IF(J24="-",0,INDEX(PNV!$D:$D,MATCH(Plan1!J$24,PNV!$A:$A,0)))</f>
        <v>0</v>
      </c>
      <c r="K25" s="3">
        <f>IF(K24="-",0,INDEX(PNV!$D:$D,MATCH(Plan1!K$24,PNV!$A:$A,0)))</f>
        <v>249.6</v>
      </c>
      <c r="L25" s="3">
        <f>IF(L24="-",0,INDEX(PNV!$D:$D,MATCH(Plan1!L$24,PNV!$A:$A,0)))</f>
        <v>258.2</v>
      </c>
      <c r="M25" s="3">
        <f>IF(M24="-",0,INDEX(PNV!$D:$D,MATCH(Plan1!M$24,PNV!$A:$A,0)))</f>
        <v>0</v>
      </c>
      <c r="N25" s="3">
        <f>IF(N24="-",0,INDEX(PNV!$D:$D,MATCH(Plan1!N$24,PNV!$A:$A,0)))</f>
        <v>284.2</v>
      </c>
      <c r="O25" s="3">
        <f>IF(O24="-",0,INDEX(PNV!$D:$D,MATCH(Plan1!O$24,PNV!$A:$A,0)))</f>
        <v>288.5</v>
      </c>
      <c r="P25" s="3">
        <f>IF(P24="-",0,INDEX(PNV!$D:$D,MATCH(Plan1!P$24,PNV!$A:$A,0)))</f>
        <v>302.39999999999998</v>
      </c>
      <c r="Q25" s="3">
        <f>IF(Q24="-",0,INDEX(PNV!$D:$D,MATCH(Plan1!Q$24,PNV!$A:$A,0)))</f>
        <v>0</v>
      </c>
      <c r="R25" s="3">
        <f>IF(R24="-",0,INDEX(PNV!$D:$D,MATCH(Plan1!R$24,PNV!$A:$A,0)))</f>
        <v>0</v>
      </c>
      <c r="S25" s="3">
        <f>IF(S24="-",0,INDEX(PNV!$D:$D,MATCH(Plan1!S$24,PNV!$A:$A,0)))</f>
        <v>327.5</v>
      </c>
      <c r="T25" s="3">
        <f>IF(T24="-",0,INDEX(PNV!$D:$D,MATCH(Plan1!T$24,PNV!$A:$A,0)))</f>
        <v>0</v>
      </c>
      <c r="U25" s="3">
        <f>IF(U24="-",0,INDEX(PNV!$D:$D,MATCH(Plan1!U$24,PNV!$A:$A,0)))</f>
        <v>348.2</v>
      </c>
      <c r="V25" s="3">
        <f>IF(V24="-",0,INDEX(PNV!$D:$D,MATCH(Plan1!V$24,PNV!$A:$A,0)))</f>
        <v>364.7</v>
      </c>
      <c r="W25" s="3">
        <f>IF(W24="-",0,INDEX(PNV!$D:$D,MATCH(Plan1!W$24,PNV!$A:$A,0)))</f>
        <v>0</v>
      </c>
      <c r="X25" s="3">
        <f>IF(X24="-",0,INDEX(PNV!$D:$D,MATCH(Plan1!X$24,PNV!$A:$A,0)))</f>
        <v>0</v>
      </c>
      <c r="Y25" s="3">
        <f>IF(Y24="-",0,INDEX(PNV!$D:$D,MATCH(Plan1!Y$24,PNV!$A:$A,0)))</f>
        <v>0</v>
      </c>
      <c r="Z25" s="3">
        <f>IF(Z24="-",0,INDEX(PNV!$D:$D,MATCH(Plan1!Z$24,PNV!$A:$A,0)))</f>
        <v>396.6</v>
      </c>
      <c r="AA25" s="3">
        <f>IF(AA24="-",0,INDEX(PNV!$D:$D,MATCH(Plan1!AA$24,PNV!$A:$A,0)))</f>
        <v>0</v>
      </c>
      <c r="AB25" s="3">
        <f>IF(AB24="-",0,INDEX(PNV!$D:$D,MATCH(Plan1!AB$24,PNV!$A:$A,0)))</f>
        <v>423.5</v>
      </c>
      <c r="AC25" s="3">
        <f>IF(AC24="-",0,INDEX(PNV!$D:$D,MATCH(Plan1!AC$24,PNV!$A:$A,0)))</f>
        <v>0</v>
      </c>
      <c r="AD25" s="3">
        <f>IF(AD24="-",0,INDEX(PNV!$D:$D,MATCH(Plan1!AD$24,PNV!$A:$A,0)))</f>
        <v>439.3</v>
      </c>
      <c r="AE25" s="3">
        <f>IF(AE24="-",0,INDEX(PNV!$D:$D,MATCH(Plan1!AE$24,PNV!$A:$A,0)))</f>
        <v>447</v>
      </c>
      <c r="AF25" s="3">
        <f>IF(AF24="-",0,INDEX(PNV!$D:$D,MATCH(Plan1!AF$24,PNV!$A:$A,0)))</f>
        <v>0</v>
      </c>
      <c r="AG25" s="3">
        <f>IF(AG24="-",0,INDEX(PNV!$D:$D,MATCH(Plan1!AG$24,PNV!$A:$A,0)))</f>
        <v>469.6</v>
      </c>
      <c r="AH25" s="3">
        <f>IF(AH24="-",0,INDEX(PNV!$D:$D,MATCH(Plan1!AH$24,PNV!$A:$A,0)))</f>
        <v>481.4</v>
      </c>
      <c r="AI25" s="3">
        <f>IF(AI24="-",0,INDEX(PNV!$D:$D,MATCH(Plan1!AI$24,PNV!$A:$A,0)))</f>
        <v>490.6</v>
      </c>
      <c r="AJ25" s="3">
        <f>IF(AJ24="-",0,INDEX(PNV!$D:$D,MATCH(Plan1!AJ$24,PNV!$A:$A,0)))</f>
        <v>0</v>
      </c>
      <c r="AK25" s="3">
        <f>IF(AK24="-",0,INDEX(PNV!$D:$D,MATCH(Plan1!AK$24,PNV!$A:$A,0)))</f>
        <v>507.7</v>
      </c>
      <c r="AL25" s="3">
        <f>IF(AL24="-",0,INDEX(PNV!$D:$D,MATCH(Plan1!AL$24,PNV!$A:$A,0)))</f>
        <v>525.20000000000005</v>
      </c>
      <c r="AM25" s="3">
        <f>IF(AM24="-",0,INDEX(PNV!$D:$D,MATCH(Plan1!AM$24,PNV!$A:$A,0)))</f>
        <v>0</v>
      </c>
      <c r="AN25" s="3">
        <f>IF(AN24="-",0,INDEX(PNV!$D:$D,MATCH(Plan1!AN$24,PNV!$A:$A,0)))</f>
        <v>541</v>
      </c>
      <c r="AO25" s="3">
        <f>IF(AO24="-",0,INDEX(PNV!$D:$D,MATCH(Plan1!AO$24,PNV!$A:$A,0)))</f>
        <v>0</v>
      </c>
      <c r="AP25" s="3">
        <f>IF(AP24="-",0,INDEX(PNV!$D:$D,MATCH(Plan1!AP$24,PNV!$A:$A,0)))</f>
        <v>560</v>
      </c>
      <c r="AQ25" s="3">
        <f>IF(AQ24="-",0,INDEX(PNV!$D:$D,MATCH(Plan1!AQ$24,PNV!$A:$A,0)))</f>
        <v>567.1</v>
      </c>
      <c r="AR25" s="3">
        <f>IF(AR24="-",0,INDEX(PNV!$D:$D,MATCH(Plan1!AR$24,PNV!$A:$A,0)))</f>
        <v>584.4</v>
      </c>
      <c r="AS25" s="3">
        <f>IF(AS24="-",0,INDEX(PNV!$D:$D,MATCH(Plan1!AS$24,PNV!$A:$A,0)))</f>
        <v>590.70000000000005</v>
      </c>
      <c r="AT25" s="3">
        <f>IF(AT24="-",0,INDEX(PNV!$D:$D,MATCH(Plan1!AT$24,PNV!$A:$A,0)))</f>
        <v>598.1</v>
      </c>
      <c r="AU25" s="3">
        <f>IF(AU24="-",0,INDEX(PNV!$D:$D,MATCH(Plan1!AU$24,PNV!$A:$A,0)))</f>
        <v>0</v>
      </c>
      <c r="AV25" s="3">
        <f>IF(AV24="-",0,INDEX(PNV!$D:$D,MATCH(Plan1!AV$24,PNV!$A:$A,0)))</f>
        <v>0</v>
      </c>
      <c r="AW25" s="3">
        <f>IF(AW24="-",0,INDEX(PNV!$D:$D,MATCH(Plan1!AW$24,PNV!$A:$A,0)))</f>
        <v>634.79999999999995</v>
      </c>
      <c r="AX25" s="3">
        <f>IF(AX24="-",0,INDEX(PNV!$D:$D,MATCH(Plan1!AX$24,PNV!$A:$A,0)))</f>
        <v>0</v>
      </c>
      <c r="AY25" s="3">
        <f>IF(AY24="-",0,INDEX(PNV!$D:$D,MATCH(Plan1!AY$24,PNV!$A:$A,0)))</f>
        <v>648.70000000000005</v>
      </c>
      <c r="AZ25" s="3">
        <f>IF(AZ24="-",0,INDEX(PNV!$D:$D,MATCH(Plan1!AZ$24,PNV!$A:$A,0)))</f>
        <v>665.3</v>
      </c>
      <c r="BA25" s="3">
        <f>IF(BA24="-",0,INDEX(PNV!$D:$D,MATCH(Plan1!BA$24,PNV!$A:$A,0)))</f>
        <v>0</v>
      </c>
      <c r="BB25" s="3">
        <f>IF(BB24="-",0,INDEX(PNV!$D:$D,MATCH(Plan1!BB$24,PNV!$A:$A,0)))</f>
        <v>680</v>
      </c>
      <c r="BC25" s="3">
        <f>IF(BC24="-",0,INDEX(PNV!$D:$D,MATCH(Plan1!BC$24,PNV!$A:$A,0)))</f>
        <v>0</v>
      </c>
      <c r="BD25" s="3">
        <f>IF(BD24="-",0,INDEX(PNV!$D:$D,MATCH(Plan1!BD$24,PNV!$A:$A,0)))</f>
        <v>702.9</v>
      </c>
      <c r="BE25" s="3">
        <f>IF(BE24="-",0,INDEX(PNV!$D:$D,MATCH(Plan1!BE$24,PNV!$A:$A,0)))</f>
        <v>0</v>
      </c>
      <c r="BF25" s="3">
        <f>IF(BF24="-",0,INDEX(PNV!$D:$D,MATCH(Plan1!BF$24,PNV!$A:$A,0)))</f>
        <v>717.8</v>
      </c>
      <c r="BG25" s="3">
        <f>IF(BG24="-",0,INDEX(PNV!$D:$D,MATCH(Plan1!BG$24,PNV!$A:$A,0)))</f>
        <v>0</v>
      </c>
      <c r="BH25" s="3">
        <f>IF(BH24="-",0,INDEX(PNV!$D:$D,MATCH(Plan1!BH$24,PNV!$A:$A,0)))</f>
        <v>745</v>
      </c>
      <c r="BI25" s="3">
        <f>IF(BI24="-",0,INDEX(PNV!$D:$D,MATCH(Plan1!BI$24,PNV!$A:$A,0)))</f>
        <v>0</v>
      </c>
      <c r="BJ25" s="3">
        <f>IF(BJ24="-",0,INDEX(PNV!$D:$D,MATCH(Plan1!BJ$24,PNV!$A:$A,0)))</f>
        <v>0</v>
      </c>
      <c r="BK25" s="3">
        <f>IF(BK24="-",0,INDEX(PNV!$D:$D,MATCH(Plan1!BK$24,PNV!$A:$A,0)))</f>
        <v>0</v>
      </c>
      <c r="BL25" s="3">
        <f>IF(BL24="-",0,INDEX(PNV!$D:$D,MATCH(Plan1!BL$24,PNV!$A:$A,0)))</f>
        <v>0</v>
      </c>
      <c r="BM25" s="3">
        <f>IF(BM24="-",0,INDEX(PNV!$D:$D,MATCH(Plan1!BM$24,PNV!$A:$A,0)))</f>
        <v>793.5</v>
      </c>
      <c r="BN25" s="3">
        <f>IF(BN24="-",0,INDEX(PNV!$D:$D,MATCH(Plan1!BN$24,PNV!$A:$A,0)))</f>
        <v>0</v>
      </c>
      <c r="BO25" s="3">
        <f>IF(BO24="-",0,INDEX(PNV!$D:$D,MATCH(Plan1!BO$24,PNV!$A:$A,0)))</f>
        <v>808.5</v>
      </c>
      <c r="BP25" s="3">
        <f>IF(BP24="-",0,INDEX(PNV!$D:$D,MATCH(Plan1!BP$24,PNV!$A:$A,0)))</f>
        <v>0</v>
      </c>
      <c r="BQ25" s="3">
        <f>IF(BQ24="-",0,INDEX(PNV!$D:$D,MATCH(Plan1!BQ$24,PNV!$A:$A,0)))</f>
        <v>0</v>
      </c>
      <c r="BR25" s="3">
        <f>IF(BR24="-",0,INDEX(PNV!$D:$D,MATCH(Plan1!BR$24,PNV!$A:$A,0)))</f>
        <v>0</v>
      </c>
      <c r="BS25" s="3">
        <f>IF(BS24="-",0,INDEX(PNV!$D:$D,MATCH(Plan1!BS$24,PNV!$A:$A,0)))</f>
        <v>0</v>
      </c>
      <c r="BT25" s="3">
        <f>IF(BT24="-",0,INDEX(PNV!$D:$D,MATCH(Plan1!BT$24,PNV!$A:$A,0)))</f>
        <v>0</v>
      </c>
      <c r="BU25" s="3">
        <f>IF(BU24="-",0,INDEX(PNV!$D:$D,MATCH(Plan1!BU$24,PNV!$A:$A,0)))</f>
        <v>875</v>
      </c>
      <c r="BV25" s="3">
        <f>IF(BV24="-",0,INDEX(PNV!$D:$D,MATCH(Plan1!BV$24,PNV!$A:$A,0)))</f>
        <v>0</v>
      </c>
      <c r="BW25" s="3">
        <f>IF(BW24="-",0,INDEX(PNV!$D:$D,MATCH(Plan1!BW$24,PNV!$A:$A,0)))</f>
        <v>0</v>
      </c>
      <c r="BX25" s="3">
        <f>IF(BX24="-",0,INDEX(PNV!$D:$D,MATCH(Plan1!BX$24,PNV!$A:$A,0)))</f>
        <v>0</v>
      </c>
      <c r="BY25" s="3">
        <f>IF(BY24="-",0,INDEX(PNV!$D:$D,MATCH(Plan1!BY$24,PNV!$A:$A,0)))</f>
        <v>0</v>
      </c>
      <c r="BZ25" s="3">
        <f>IF(BZ24="-",0,INDEX(PNV!$D:$D,MATCH(Plan1!BZ$24,PNV!$A:$A,0)))</f>
        <v>919.9</v>
      </c>
      <c r="CA25" s="3">
        <f>IF(CA24="-",0,INDEX(PNV!$D:$D,MATCH(Plan1!CA$24,PNV!$A:$A,0)))</f>
        <v>0</v>
      </c>
      <c r="CB25" s="3">
        <f>IF(CB24="-",0,INDEX(PNV!$D:$D,MATCH(Plan1!CB$24,PNV!$A:$A,0)))</f>
        <v>0</v>
      </c>
    </row>
    <row r="26" spans="2:81" x14ac:dyDescent="0.25">
      <c r="B26" s="31" t="s">
        <v>135</v>
      </c>
      <c r="C26" s="3">
        <f>IF(C24="-",0,INDEX(PNV!$E:$E,MATCH(Plan1!C$24,PNV!$A:$A,0)))</f>
        <v>180.7</v>
      </c>
      <c r="D26" s="3">
        <f>IF(D24="-",0,INDEX(PNV!$E:$E,MATCH(Plan1!D$24,PNV!$A:$A,0)))</f>
        <v>192.5</v>
      </c>
      <c r="E26" s="3">
        <f>IF(E24="-",0,INDEX(PNV!$E:$E,MATCH(Plan1!E$24,PNV!$A:$A,0)))</f>
        <v>207.8</v>
      </c>
      <c r="F26" s="3">
        <f>IF(F24="-",0,INDEX(PNV!$E:$E,MATCH(Plan1!F$24,PNV!$A:$A,0)))</f>
        <v>0</v>
      </c>
      <c r="G26" s="3">
        <f>IF(G24="-",0,INDEX(PNV!$E:$E,MATCH(Plan1!G$24,PNV!$A:$A,0)))</f>
        <v>220</v>
      </c>
      <c r="H26" s="3">
        <f>IF(H24="-",0,INDEX(PNV!$E:$E,MATCH(Plan1!H$24,PNV!$A:$A,0)))</f>
        <v>231.7</v>
      </c>
      <c r="I26" s="3">
        <f>IF(I24="-",0,INDEX(PNV!$E:$E,MATCH(Plan1!I$24,PNV!$A:$A,0)))</f>
        <v>235.1</v>
      </c>
      <c r="J26" s="3">
        <f>IF(J24="-",0,INDEX(PNV!$E:$E,MATCH(Plan1!J$24,PNV!$A:$A,0)))</f>
        <v>0</v>
      </c>
      <c r="K26" s="3">
        <f>IF(K24="-",0,INDEX(PNV!$E:$E,MATCH(Plan1!K$24,PNV!$A:$A,0)))</f>
        <v>258.2</v>
      </c>
      <c r="L26" s="3">
        <f>IF(L24="-",0,INDEX(PNV!$E:$E,MATCH(Plan1!L$24,PNV!$A:$A,0)))</f>
        <v>264.60000000000002</v>
      </c>
      <c r="M26" s="3">
        <f>IF(M24="-",0,INDEX(PNV!$E:$E,MATCH(Plan1!M$24,PNV!$A:$A,0)))</f>
        <v>0</v>
      </c>
      <c r="N26" s="3">
        <f>IF(N24="-",0,INDEX(PNV!$E:$E,MATCH(Plan1!N$24,PNV!$A:$A,0)))</f>
        <v>288.5</v>
      </c>
      <c r="O26" s="3">
        <f>IF(O24="-",0,INDEX(PNV!$E:$E,MATCH(Plan1!O$24,PNV!$A:$A,0)))</f>
        <v>302.39999999999998</v>
      </c>
      <c r="P26" s="3">
        <f>IF(P24="-",0,INDEX(PNV!$E:$E,MATCH(Plan1!P$24,PNV!$A:$A,0)))</f>
        <v>327.5</v>
      </c>
      <c r="Q26" s="3">
        <f>IF(Q24="-",0,INDEX(PNV!$E:$E,MATCH(Plan1!Q$24,PNV!$A:$A,0)))</f>
        <v>0</v>
      </c>
      <c r="R26" s="3">
        <f>IF(R24="-",0,INDEX(PNV!$E:$E,MATCH(Plan1!R$24,PNV!$A:$A,0)))</f>
        <v>0</v>
      </c>
      <c r="S26" s="3">
        <f>IF(S24="-",0,INDEX(PNV!$E:$E,MATCH(Plan1!S$24,PNV!$A:$A,0)))</f>
        <v>348.2</v>
      </c>
      <c r="T26" s="3">
        <f>IF(T24="-",0,INDEX(PNV!$E:$E,MATCH(Plan1!T$24,PNV!$A:$A,0)))</f>
        <v>0</v>
      </c>
      <c r="U26" s="3">
        <f>IF(U24="-",0,INDEX(PNV!$E:$E,MATCH(Plan1!U$24,PNV!$A:$A,0)))</f>
        <v>364.7</v>
      </c>
      <c r="V26" s="3">
        <f>IF(V24="-",0,INDEX(PNV!$E:$E,MATCH(Plan1!V$24,PNV!$A:$A,0)))</f>
        <v>365.9</v>
      </c>
      <c r="W26" s="3">
        <f>IF(W24="-",0,INDEX(PNV!$E:$E,MATCH(Plan1!W$24,PNV!$A:$A,0)))</f>
        <v>0</v>
      </c>
      <c r="X26" s="3">
        <f>IF(X24="-",0,INDEX(PNV!$E:$E,MATCH(Plan1!X$24,PNV!$A:$A,0)))</f>
        <v>0</v>
      </c>
      <c r="Y26" s="3">
        <f>IF(Y24="-",0,INDEX(PNV!$E:$E,MATCH(Plan1!Y$24,PNV!$A:$A,0)))</f>
        <v>0</v>
      </c>
      <c r="Z26" s="3">
        <f>IF(Z24="-",0,INDEX(PNV!$E:$E,MATCH(Plan1!Z$24,PNV!$A:$A,0)))</f>
        <v>423.5</v>
      </c>
      <c r="AA26" s="3">
        <f>IF(AA24="-",0,INDEX(PNV!$E:$E,MATCH(Plan1!AA$24,PNV!$A:$A,0)))</f>
        <v>0</v>
      </c>
      <c r="AB26" s="3">
        <f>IF(AB24="-",0,INDEX(PNV!$E:$E,MATCH(Plan1!AB$24,PNV!$A:$A,0)))</f>
        <v>439.3</v>
      </c>
      <c r="AC26" s="3">
        <f>IF(AC24="-",0,INDEX(PNV!$E:$E,MATCH(Plan1!AC$24,PNV!$A:$A,0)))</f>
        <v>0</v>
      </c>
      <c r="AD26" s="3">
        <f>IF(AD24="-",0,INDEX(PNV!$E:$E,MATCH(Plan1!AD$24,PNV!$A:$A,0)))</f>
        <v>444</v>
      </c>
      <c r="AE26" s="3">
        <f>IF(AE24="-",0,INDEX(PNV!$E:$E,MATCH(Plan1!AE$24,PNV!$A:$A,0)))</f>
        <v>469.6</v>
      </c>
      <c r="AF26" s="3">
        <f>IF(AF24="-",0,INDEX(PNV!$E:$E,MATCH(Plan1!AF$24,PNV!$A:$A,0)))</f>
        <v>0</v>
      </c>
      <c r="AG26" s="3">
        <f>IF(AG24="-",0,INDEX(PNV!$E:$E,MATCH(Plan1!AG$24,PNV!$A:$A,0)))</f>
        <v>474.7</v>
      </c>
      <c r="AH26" s="3">
        <f>IF(AH24="-",0,INDEX(PNV!$E:$E,MATCH(Plan1!AH$24,PNV!$A:$A,0)))</f>
        <v>490.6</v>
      </c>
      <c r="AI26" s="3">
        <f>IF(AI24="-",0,INDEX(PNV!$E:$E,MATCH(Plan1!AI$24,PNV!$A:$A,0)))</f>
        <v>507.7</v>
      </c>
      <c r="AJ26" s="3">
        <f>IF(AJ24="-",0,INDEX(PNV!$E:$E,MATCH(Plan1!AJ$24,PNV!$A:$A,0)))</f>
        <v>0</v>
      </c>
      <c r="AK26" s="3">
        <f>IF(AK24="-",0,INDEX(PNV!$E:$E,MATCH(Plan1!AK$24,PNV!$A:$A,0)))</f>
        <v>512.6</v>
      </c>
      <c r="AL26" s="3">
        <f>IF(AL24="-",0,INDEX(PNV!$E:$E,MATCH(Plan1!AL$24,PNV!$A:$A,0)))</f>
        <v>541</v>
      </c>
      <c r="AM26" s="3">
        <f>IF(AM24="-",0,INDEX(PNV!$E:$E,MATCH(Plan1!AM$24,PNV!$A:$A,0)))</f>
        <v>0</v>
      </c>
      <c r="AN26" s="3">
        <f>IF(AN24="-",0,INDEX(PNV!$E:$E,MATCH(Plan1!AN$24,PNV!$A:$A,0)))</f>
        <v>560</v>
      </c>
      <c r="AO26" s="3">
        <f>IF(AO24="-",0,INDEX(PNV!$E:$E,MATCH(Plan1!AO$24,PNV!$A:$A,0)))</f>
        <v>0</v>
      </c>
      <c r="AP26" s="3">
        <f>IF(AP24="-",0,INDEX(PNV!$E:$E,MATCH(Plan1!AP$24,PNV!$A:$A,0)))</f>
        <v>567.1</v>
      </c>
      <c r="AQ26" s="3">
        <f>IF(AQ24="-",0,INDEX(PNV!$E:$E,MATCH(Plan1!AQ$24,PNV!$A:$A,0)))</f>
        <v>584.4</v>
      </c>
      <c r="AR26" s="3">
        <f>IF(AR24="-",0,INDEX(PNV!$E:$E,MATCH(Plan1!AR$24,PNV!$A:$A,0)))</f>
        <v>590.70000000000005</v>
      </c>
      <c r="AS26" s="3">
        <f>IF(AS24="-",0,INDEX(PNV!$E:$E,MATCH(Plan1!AS$24,PNV!$A:$A,0)))</f>
        <v>598.1</v>
      </c>
      <c r="AT26" s="3">
        <f>IF(AT24="-",0,INDEX(PNV!$E:$E,MATCH(Plan1!AT$24,PNV!$A:$A,0)))</f>
        <v>634.79999999999995</v>
      </c>
      <c r="AU26" s="3">
        <f>IF(AU24="-",0,INDEX(PNV!$E:$E,MATCH(Plan1!AU$24,PNV!$A:$A,0)))</f>
        <v>0</v>
      </c>
      <c r="AV26" s="3">
        <f>IF(AV24="-",0,INDEX(PNV!$E:$E,MATCH(Plan1!AV$24,PNV!$A:$A,0)))</f>
        <v>0</v>
      </c>
      <c r="AW26" s="3">
        <f>IF(AW24="-",0,INDEX(PNV!$E:$E,MATCH(Plan1!AW$24,PNV!$A:$A,0)))</f>
        <v>648.70000000000005</v>
      </c>
      <c r="AX26" s="3">
        <f>IF(AX24="-",0,INDEX(PNV!$E:$E,MATCH(Plan1!AX$24,PNV!$A:$A,0)))</f>
        <v>0</v>
      </c>
      <c r="AY26" s="3">
        <f>IF(AY24="-",0,INDEX(PNV!$E:$E,MATCH(Plan1!AY$24,PNV!$A:$A,0)))</f>
        <v>665.3</v>
      </c>
      <c r="AZ26" s="3">
        <f>IF(AZ24="-",0,INDEX(PNV!$E:$E,MATCH(Plan1!AZ$24,PNV!$A:$A,0)))</f>
        <v>680</v>
      </c>
      <c r="BA26" s="3">
        <f>IF(BA24="-",0,INDEX(PNV!$E:$E,MATCH(Plan1!BA$24,PNV!$A:$A,0)))</f>
        <v>0</v>
      </c>
      <c r="BB26" s="3">
        <f>IF(BB24="-",0,INDEX(PNV!$E:$E,MATCH(Plan1!BB$24,PNV!$A:$A,0)))</f>
        <v>702.9</v>
      </c>
      <c r="BC26" s="3">
        <f>IF(BC24="-",0,INDEX(PNV!$E:$E,MATCH(Plan1!BC$24,PNV!$A:$A,0)))</f>
        <v>0</v>
      </c>
      <c r="BD26" s="3">
        <f>IF(BD24="-",0,INDEX(PNV!$E:$E,MATCH(Plan1!BD$24,PNV!$A:$A,0)))</f>
        <v>717.8</v>
      </c>
      <c r="BE26" s="3">
        <f>IF(BE24="-",0,INDEX(PNV!$E:$E,MATCH(Plan1!BE$24,PNV!$A:$A,0)))</f>
        <v>0</v>
      </c>
      <c r="BF26" s="3">
        <f>IF(BF24="-",0,INDEX(PNV!$E:$E,MATCH(Plan1!BF$24,PNV!$A:$A,0)))</f>
        <v>745</v>
      </c>
      <c r="BG26" s="3">
        <f>IF(BG24="-",0,INDEX(PNV!$E:$E,MATCH(Plan1!BG$24,PNV!$A:$A,0)))</f>
        <v>0</v>
      </c>
      <c r="BH26" s="3">
        <f>IF(BH24="-",0,INDEX(PNV!$E:$E,MATCH(Plan1!BH$24,PNV!$A:$A,0)))</f>
        <v>793.5</v>
      </c>
      <c r="BI26" s="3">
        <f>IF(BI24="-",0,INDEX(PNV!$E:$E,MATCH(Plan1!BI$24,PNV!$A:$A,0)))</f>
        <v>0</v>
      </c>
      <c r="BJ26" s="3">
        <f>IF(BJ24="-",0,INDEX(PNV!$E:$E,MATCH(Plan1!BJ$24,PNV!$A:$A,0)))</f>
        <v>0</v>
      </c>
      <c r="BK26" s="3">
        <f>IF(BK24="-",0,INDEX(PNV!$E:$E,MATCH(Plan1!BK$24,PNV!$A:$A,0)))</f>
        <v>0</v>
      </c>
      <c r="BL26" s="3">
        <f>IF(BL24="-",0,INDEX(PNV!$E:$E,MATCH(Plan1!BL$24,PNV!$A:$A,0)))</f>
        <v>0</v>
      </c>
      <c r="BM26" s="3">
        <f>IF(BM24="-",0,INDEX(PNV!$E:$E,MATCH(Plan1!BM$24,PNV!$A:$A,0)))</f>
        <v>808.5</v>
      </c>
      <c r="BN26" s="3">
        <f>IF(BN24="-",0,INDEX(PNV!$E:$E,MATCH(Plan1!BN$24,PNV!$A:$A,0)))</f>
        <v>0</v>
      </c>
      <c r="BO26" s="3">
        <f>IF(BO24="-",0,INDEX(PNV!$E:$E,MATCH(Plan1!BO$24,PNV!$A:$A,0)))</f>
        <v>813.2</v>
      </c>
      <c r="BP26" s="3">
        <f>IF(BP24="-",0,INDEX(PNV!$E:$E,MATCH(Plan1!BP$24,PNV!$A:$A,0)))</f>
        <v>0</v>
      </c>
      <c r="BQ26" s="3">
        <f>IF(BQ24="-",0,INDEX(PNV!$E:$E,MATCH(Plan1!BQ$24,PNV!$A:$A,0)))</f>
        <v>0</v>
      </c>
      <c r="BR26" s="3">
        <f>IF(BR24="-",0,INDEX(PNV!$E:$E,MATCH(Plan1!BR$24,PNV!$A:$A,0)))</f>
        <v>0</v>
      </c>
      <c r="BS26" s="3">
        <f>IF(BS24="-",0,INDEX(PNV!$E:$E,MATCH(Plan1!BS$24,PNV!$A:$A,0)))</f>
        <v>0</v>
      </c>
      <c r="BT26" s="3">
        <f>IF(BT24="-",0,INDEX(PNV!$E:$E,MATCH(Plan1!BT$24,PNV!$A:$A,0)))</f>
        <v>0</v>
      </c>
      <c r="BU26" s="3">
        <f>IF(BU24="-",0,INDEX(PNV!$E:$E,MATCH(Plan1!BU$24,PNV!$A:$A,0)))</f>
        <v>919.9</v>
      </c>
      <c r="BV26" s="3">
        <f>IF(BV24="-",0,INDEX(PNV!$E:$E,MATCH(Plan1!BV$24,PNV!$A:$A,0)))</f>
        <v>0</v>
      </c>
      <c r="BW26" s="3">
        <f>IF(BW24="-",0,INDEX(PNV!$E:$E,MATCH(Plan1!BW$24,PNV!$A:$A,0)))</f>
        <v>0</v>
      </c>
      <c r="BX26" s="3">
        <f>IF(BX24="-",0,INDEX(PNV!$E:$E,MATCH(Plan1!BX$24,PNV!$A:$A,0)))</f>
        <v>0</v>
      </c>
      <c r="BY26" s="3">
        <f>IF(BY24="-",0,INDEX(PNV!$E:$E,MATCH(Plan1!BY$24,PNV!$A:$A,0)))</f>
        <v>0</v>
      </c>
      <c r="BZ26" s="3">
        <f>IF(BZ24="-",0,INDEX(PNV!$E:$E,MATCH(Plan1!BZ$24,PNV!$A:$A,0)))</f>
        <v>938.8</v>
      </c>
      <c r="CA26" s="3">
        <f>IF(CA24="-",0,INDEX(PNV!$E:$E,MATCH(Plan1!CA$24,PNV!$A:$A,0)))</f>
        <v>0</v>
      </c>
      <c r="CB26" s="3">
        <f>IF(CB24="-",0,INDEX(PNV!$E:$E,MATCH(Plan1!CB$24,PNV!$A:$A,0)))</f>
        <v>0</v>
      </c>
    </row>
    <row r="27" spans="2:81" x14ac:dyDescent="0.25">
      <c r="B27" s="31" t="s">
        <v>136</v>
      </c>
      <c r="C27" s="32">
        <f>IF(C24="-",0,INDEX(PNV!$F:$F,MATCH(Plan1!C$24,PNV!$A:$A,0)))</f>
        <v>9.6999999999999886</v>
      </c>
      <c r="D27" s="32">
        <f>IF(D24="-",0,INDEX(PNV!$F:$F,MATCH(Plan1!D$24,PNV!$A:$A,0)))</f>
        <v>11.800000000000011</v>
      </c>
      <c r="E27" s="32">
        <f>IF(E24="-",0,INDEX(PNV!$F:$F,MATCH(Plan1!E$24,PNV!$A:$A,0)))</f>
        <v>15.300000000000011</v>
      </c>
      <c r="F27" s="32">
        <f>IF(F24="-",0,INDEX(PNV!$F:$F,MATCH(Plan1!F$24,PNV!$A:$A,0)))</f>
        <v>0</v>
      </c>
      <c r="G27" s="32">
        <f>IF(G24="-",0,INDEX(PNV!$F:$F,MATCH(Plan1!G$24,PNV!$A:$A,0)))</f>
        <v>12.199999999999989</v>
      </c>
      <c r="H27" s="32">
        <f>IF(H24="-",0,INDEX(PNV!$F:$F,MATCH(Plan1!H$24,PNV!$A:$A,0)))</f>
        <v>11.699999999999989</v>
      </c>
      <c r="I27" s="32">
        <f>IF(I24="-",0,INDEX(PNV!$F:$F,MATCH(Plan1!I$24,PNV!$A:$A,0)))</f>
        <v>3.4000000000000057</v>
      </c>
      <c r="J27" s="32">
        <f>IF(J24="-",0,INDEX(PNV!$F:$F,MATCH(Plan1!J$24,PNV!$A:$A,0)))</f>
        <v>0</v>
      </c>
      <c r="K27" s="32">
        <f>IF(K24="-",0,INDEX(PNV!$F:$F,MATCH(Plan1!K$24,PNV!$A:$A,0)))</f>
        <v>8.5999999999999943</v>
      </c>
      <c r="L27" s="32">
        <f>IF(L24="-",0,INDEX(PNV!$F:$F,MATCH(Plan1!L$24,PNV!$A:$A,0)))</f>
        <v>6.4000000000000341</v>
      </c>
      <c r="M27" s="32">
        <f>IF(M24="-",0,INDEX(PNV!$F:$F,MATCH(Plan1!M$24,PNV!$A:$A,0)))</f>
        <v>0</v>
      </c>
      <c r="N27" s="32">
        <f>IF(N24="-",0,INDEX(PNV!$F:$F,MATCH(Plan1!N$24,PNV!$A:$A,0)))</f>
        <v>4.3000000000000114</v>
      </c>
      <c r="O27" s="32">
        <f>IF(O24="-",0,INDEX(PNV!$F:$F,MATCH(Plan1!O$24,PNV!$A:$A,0)))</f>
        <v>13.899999999999977</v>
      </c>
      <c r="P27" s="32">
        <f>IF(P24="-",0,INDEX(PNV!$F:$F,MATCH(Plan1!P$24,PNV!$A:$A,0)))</f>
        <v>25.100000000000023</v>
      </c>
      <c r="Q27" s="32">
        <f>IF(Q24="-",0,INDEX(PNV!$F:$F,MATCH(Plan1!Q$24,PNV!$A:$A,0)))</f>
        <v>0</v>
      </c>
      <c r="R27" s="32">
        <f>IF(R24="-",0,INDEX(PNV!$F:$F,MATCH(Plan1!R$24,PNV!$A:$A,0)))</f>
        <v>0</v>
      </c>
      <c r="S27" s="32">
        <f>IF(S24="-",0,INDEX(PNV!$F:$F,MATCH(Plan1!S$24,PNV!$A:$A,0)))</f>
        <v>20.699999999999989</v>
      </c>
      <c r="T27" s="32">
        <f>IF(T24="-",0,INDEX(PNV!$F:$F,MATCH(Plan1!T$24,PNV!$A:$A,0)))</f>
        <v>0</v>
      </c>
      <c r="U27" s="32">
        <f>IF(U24="-",0,INDEX(PNV!$F:$F,MATCH(Plan1!U$24,PNV!$A:$A,0)))</f>
        <v>16.5</v>
      </c>
      <c r="V27" s="32">
        <f>IF(V24="-",0,INDEX(PNV!$F:$F,MATCH(Plan1!V$24,PNV!$A:$A,0)))</f>
        <v>1.1999999999999886</v>
      </c>
      <c r="W27" s="32">
        <f>IF(W24="-",0,INDEX(PNV!$F:$F,MATCH(Plan1!W$24,PNV!$A:$A,0)))</f>
        <v>0</v>
      </c>
      <c r="X27" s="32">
        <f>IF(X24="-",0,INDEX(PNV!$F:$F,MATCH(Plan1!X$24,PNV!$A:$A,0)))</f>
        <v>0</v>
      </c>
      <c r="Y27" s="32">
        <f>IF(Y24="-",0,INDEX(PNV!$F:$F,MATCH(Plan1!Y$24,PNV!$A:$A,0)))</f>
        <v>0</v>
      </c>
      <c r="Z27" s="32">
        <f>IF(Z24="-",0,INDEX(PNV!$F:$F,MATCH(Plan1!Z$24,PNV!$A:$A,0)))</f>
        <v>26.899999999999977</v>
      </c>
      <c r="AA27" s="32">
        <f>IF(AA24="-",0,INDEX(PNV!$F:$F,MATCH(Plan1!AA$24,PNV!$A:$A,0)))</f>
        <v>0</v>
      </c>
      <c r="AB27" s="32">
        <f>IF(AB24="-",0,INDEX(PNV!$F:$F,MATCH(Plan1!AB$24,PNV!$A:$A,0)))</f>
        <v>15.800000000000011</v>
      </c>
      <c r="AC27" s="32">
        <f>IF(AC24="-",0,INDEX(PNV!$F:$F,MATCH(Plan1!AC$24,PNV!$A:$A,0)))</f>
        <v>0</v>
      </c>
      <c r="AD27" s="32">
        <f>IF(AD24="-",0,INDEX(PNV!$F:$F,MATCH(Plan1!AD$24,PNV!$A:$A,0)))</f>
        <v>4.6999999999999886</v>
      </c>
      <c r="AE27" s="32">
        <f>IF(AE24="-",0,INDEX(PNV!$F:$F,MATCH(Plan1!AE$24,PNV!$A:$A,0)))</f>
        <v>22.600000000000023</v>
      </c>
      <c r="AF27" s="32">
        <f>IF(AF24="-",0,INDEX(PNV!$F:$F,MATCH(Plan1!AF$24,PNV!$A:$A,0)))</f>
        <v>0</v>
      </c>
      <c r="AG27" s="32">
        <f>IF(AG24="-",0,INDEX(PNV!$F:$F,MATCH(Plan1!AG$24,PNV!$A:$A,0)))</f>
        <v>5.0999999999999659</v>
      </c>
      <c r="AH27" s="32">
        <f>IF(AH24="-",0,INDEX(PNV!$F:$F,MATCH(Plan1!AH$24,PNV!$A:$A,0)))</f>
        <v>9.2000000000000455</v>
      </c>
      <c r="AI27" s="32">
        <f>IF(AI24="-",0,INDEX(PNV!$F:$F,MATCH(Plan1!AI$24,PNV!$A:$A,0)))</f>
        <v>17.099999999999966</v>
      </c>
      <c r="AJ27" s="32">
        <f>IF(AJ24="-",0,INDEX(PNV!$F:$F,MATCH(Plan1!AJ$24,PNV!$A:$A,0)))</f>
        <v>0</v>
      </c>
      <c r="AK27" s="32">
        <f>IF(AK24="-",0,INDEX(PNV!$F:$F,MATCH(Plan1!AK$24,PNV!$A:$A,0)))</f>
        <v>4.9000000000000341</v>
      </c>
      <c r="AL27" s="32">
        <f>IF(AL24="-",0,INDEX(PNV!$F:$F,MATCH(Plan1!AL$24,PNV!$A:$A,0)))</f>
        <v>15.799999999999955</v>
      </c>
      <c r="AM27" s="32">
        <f>IF(AM24="-",0,INDEX(PNV!$F:$F,MATCH(Plan1!AM$24,PNV!$A:$A,0)))</f>
        <v>0</v>
      </c>
      <c r="AN27" s="32">
        <f>IF(AN24="-",0,INDEX(PNV!$F:$F,MATCH(Plan1!AN$24,PNV!$A:$A,0)))</f>
        <v>19</v>
      </c>
      <c r="AO27" s="32">
        <f>IF(AO24="-",0,INDEX(PNV!$F:$F,MATCH(Plan1!AO$24,PNV!$A:$A,0)))</f>
        <v>0</v>
      </c>
      <c r="AP27" s="32">
        <f>IF(AP24="-",0,INDEX(PNV!$F:$F,MATCH(Plan1!AP$24,PNV!$A:$A,0)))</f>
        <v>7.1000000000000227</v>
      </c>
      <c r="AQ27" s="32">
        <f>IF(AQ24="-",0,INDEX(PNV!$F:$F,MATCH(Plan1!AQ$24,PNV!$A:$A,0)))</f>
        <v>17.299999999999955</v>
      </c>
      <c r="AR27" s="32">
        <f>IF(AR24="-",0,INDEX(PNV!$F:$F,MATCH(Plan1!AR$24,PNV!$A:$A,0)))</f>
        <v>6.3000000000000682</v>
      </c>
      <c r="AS27" s="32">
        <f>IF(AS24="-",0,INDEX(PNV!$F:$F,MATCH(Plan1!AS$24,PNV!$A:$A,0)))</f>
        <v>7.3999999999999773</v>
      </c>
      <c r="AT27" s="32">
        <f>IF(AT24="-",0,INDEX(PNV!$F:$F,MATCH(Plan1!AT$24,PNV!$A:$A,0)))</f>
        <v>36.699999999999932</v>
      </c>
      <c r="AU27" s="32">
        <f>IF(AU24="-",0,INDEX(PNV!$F:$F,MATCH(Plan1!AU$24,PNV!$A:$A,0)))</f>
        <v>0</v>
      </c>
      <c r="AV27" s="32">
        <f>IF(AV24="-",0,INDEX(PNV!$F:$F,MATCH(Plan1!AV$24,PNV!$A:$A,0)))</f>
        <v>0</v>
      </c>
      <c r="AW27" s="32">
        <f>IF(AW24="-",0,INDEX(PNV!$F:$F,MATCH(Plan1!AW$24,PNV!$A:$A,0)))</f>
        <v>13.900000000000091</v>
      </c>
      <c r="AX27" s="32">
        <f>IF(AX24="-",0,INDEX(PNV!$F:$F,MATCH(Plan1!AX$24,PNV!$A:$A,0)))</f>
        <v>0</v>
      </c>
      <c r="AY27" s="32">
        <f>IF(AY24="-",0,INDEX(PNV!$F:$F,MATCH(Plan1!AY$24,PNV!$A:$A,0)))</f>
        <v>16.599999999999909</v>
      </c>
      <c r="AZ27" s="32">
        <f>IF(AZ24="-",0,INDEX(PNV!$F:$F,MATCH(Plan1!AZ$24,PNV!$A:$A,0)))</f>
        <v>14.700000000000045</v>
      </c>
      <c r="BA27" s="32">
        <f>IF(BA24="-",0,INDEX(PNV!$F:$F,MATCH(Plan1!BA$24,PNV!$A:$A,0)))</f>
        <v>0</v>
      </c>
      <c r="BB27" s="32">
        <f>IF(BB24="-",0,INDEX(PNV!$F:$F,MATCH(Plan1!BB$24,PNV!$A:$A,0)))</f>
        <v>22.899999999999977</v>
      </c>
      <c r="BC27" s="32">
        <f>IF(BC24="-",0,INDEX(PNV!$F:$F,MATCH(Plan1!BC$24,PNV!$A:$A,0)))</f>
        <v>0</v>
      </c>
      <c r="BD27" s="32">
        <f>IF(BD24="-",0,INDEX(PNV!$F:$F,MATCH(Plan1!BD$24,PNV!$A:$A,0)))</f>
        <v>14.899999999999977</v>
      </c>
      <c r="BE27" s="32">
        <f>IF(BE24="-",0,INDEX(PNV!$F:$F,MATCH(Plan1!BE$24,PNV!$A:$A,0)))</f>
        <v>0</v>
      </c>
      <c r="BF27" s="32">
        <f>IF(BF24="-",0,INDEX(PNV!$F:$F,MATCH(Plan1!BF$24,PNV!$A:$A,0)))</f>
        <v>27.200000000000045</v>
      </c>
      <c r="BG27" s="32">
        <f>IF(BG24="-",0,INDEX(PNV!$F:$F,MATCH(Plan1!BG$24,PNV!$A:$A,0)))</f>
        <v>0</v>
      </c>
      <c r="BH27" s="32">
        <f>IF(BH24="-",0,INDEX(PNV!$F:$F,MATCH(Plan1!BH$24,PNV!$A:$A,0)))</f>
        <v>48.5</v>
      </c>
      <c r="BI27" s="32">
        <f>IF(BI24="-",0,INDEX(PNV!$F:$F,MATCH(Plan1!BI$24,PNV!$A:$A,0)))</f>
        <v>0</v>
      </c>
      <c r="BJ27" s="32">
        <f>IF(BJ24="-",0,INDEX(PNV!$F:$F,MATCH(Plan1!BJ$24,PNV!$A:$A,0)))</f>
        <v>0</v>
      </c>
      <c r="BK27" s="32">
        <f>IF(BK24="-",0,INDEX(PNV!$F:$F,MATCH(Plan1!BK$24,PNV!$A:$A,0)))</f>
        <v>0</v>
      </c>
      <c r="BL27" s="32">
        <f>IF(BL24="-",0,INDEX(PNV!$F:$F,MATCH(Plan1!BL$24,PNV!$A:$A,0)))</f>
        <v>0</v>
      </c>
      <c r="BM27" s="32">
        <f>IF(BM24="-",0,INDEX(PNV!$F:$F,MATCH(Plan1!BM$24,PNV!$A:$A,0)))</f>
        <v>15</v>
      </c>
      <c r="BN27" s="32">
        <f>IF(BN24="-",0,INDEX(PNV!$F:$F,MATCH(Plan1!BN$24,PNV!$A:$A,0)))</f>
        <v>0</v>
      </c>
      <c r="BO27" s="32">
        <f>IF(BO24="-",0,INDEX(PNV!$F:$F,MATCH(Plan1!BO$24,PNV!$A:$A,0)))</f>
        <v>4.7000000000000455</v>
      </c>
      <c r="BP27" s="32">
        <f>IF(BP24="-",0,INDEX(PNV!$F:$F,MATCH(Plan1!BP$24,PNV!$A:$A,0)))</f>
        <v>0</v>
      </c>
      <c r="BQ27" s="32">
        <f>IF(BQ24="-",0,INDEX(PNV!$F:$F,MATCH(Plan1!BQ$24,PNV!$A:$A,0)))</f>
        <v>0</v>
      </c>
      <c r="BR27" s="32">
        <f>IF(BR24="-",0,INDEX(PNV!$F:$F,MATCH(Plan1!BR$24,PNV!$A:$A,0)))</f>
        <v>0</v>
      </c>
      <c r="BS27" s="32">
        <f>IF(BS24="-",0,INDEX(PNV!$F:$F,MATCH(Plan1!BS$24,PNV!$A:$A,0)))</f>
        <v>0</v>
      </c>
      <c r="BT27" s="32">
        <f>IF(BT24="-",0,INDEX(PNV!$F:$F,MATCH(Plan1!BT$24,PNV!$A:$A,0)))</f>
        <v>0</v>
      </c>
      <c r="BU27" s="32">
        <f>IF(BU24="-",0,INDEX(PNV!$F:$F,MATCH(Plan1!BU$24,PNV!$A:$A,0)))</f>
        <v>44.899999999999977</v>
      </c>
      <c r="BV27" s="32">
        <f>IF(BV24="-",0,INDEX(PNV!$F:$F,MATCH(Plan1!BV$24,PNV!$A:$A,0)))</f>
        <v>0</v>
      </c>
      <c r="BW27" s="32">
        <f>IF(BW24="-",0,INDEX(PNV!$F:$F,MATCH(Plan1!BW$24,PNV!$A:$A,0)))</f>
        <v>0</v>
      </c>
      <c r="BX27" s="32">
        <f>IF(BX24="-",0,INDEX(PNV!$F:$F,MATCH(Plan1!BX$24,PNV!$A:$A,0)))</f>
        <v>0</v>
      </c>
      <c r="BY27" s="32">
        <f>IF(BY24="-",0,INDEX(PNV!$F:$F,MATCH(Plan1!BY$24,PNV!$A:$A,0)))</f>
        <v>0</v>
      </c>
      <c r="BZ27" s="32">
        <f>IF(BZ24="-",0,INDEX(PNV!$F:$F,MATCH(Plan1!BZ$24,PNV!$A:$A,0)))</f>
        <v>18.899999999999977</v>
      </c>
      <c r="CA27" s="32">
        <f>IF(CA24="-",0,INDEX(PNV!$F:$F,MATCH(Plan1!CA$24,PNV!$A:$A,0)))</f>
        <v>0</v>
      </c>
      <c r="CB27" s="32">
        <f>IF(CB24="-",0,INDEX(PNV!$F:$F,MATCH(Plan1!CB$24,PNV!$A:$A,0)))</f>
        <v>0</v>
      </c>
    </row>
    <row r="28" spans="2:81" x14ac:dyDescent="0.25">
      <c r="B28" s="31" t="s">
        <v>137</v>
      </c>
      <c r="C28" s="34">
        <f t="shared" ref="C28:AH28" si="7">IF(C24="-",0,IF(AND(C$25&lt;C$2,C$26&gt;D$2)=TRUE,D$2-C$2,IF(AND(C$25&gt;C$2,C$26&gt;D$2)=TRUE,D$2-C$25,IF(AND(C$25&gt;=C$2,C$26&lt;D$2)=TRUE,C$27,IF(AND(C$25&lt;C$2,C$26&lt;=D$2)=TRUE,C$26-C$2)))))</f>
        <v>5.5</v>
      </c>
      <c r="D28" s="34">
        <f t="shared" si="7"/>
        <v>5.8000000000000114</v>
      </c>
      <c r="E28" s="34">
        <f t="shared" si="7"/>
        <v>4</v>
      </c>
      <c r="F28" s="34">
        <f t="shared" si="7"/>
        <v>0</v>
      </c>
      <c r="G28" s="34">
        <f t="shared" si="7"/>
        <v>8.6999999999999886</v>
      </c>
      <c r="H28" s="34">
        <f t="shared" si="7"/>
        <v>6.5</v>
      </c>
      <c r="I28" s="34">
        <f t="shared" si="7"/>
        <v>3.4000000000000057</v>
      </c>
      <c r="J28" s="34">
        <f t="shared" si="7"/>
        <v>0</v>
      </c>
      <c r="K28" s="34">
        <f t="shared" si="7"/>
        <v>6.9000000000000057</v>
      </c>
      <c r="L28" s="34">
        <f t="shared" si="7"/>
        <v>6.4000000000000341</v>
      </c>
      <c r="M28" s="34">
        <f t="shared" si="7"/>
        <v>0</v>
      </c>
      <c r="N28" s="34">
        <f t="shared" si="7"/>
        <v>2.3000000000000114</v>
      </c>
      <c r="O28" s="34">
        <f t="shared" si="7"/>
        <v>8</v>
      </c>
      <c r="P28" s="34">
        <f t="shared" si="7"/>
        <v>4.1000000000000227</v>
      </c>
      <c r="Q28" s="34">
        <f t="shared" si="7"/>
        <v>0</v>
      </c>
      <c r="R28" s="34">
        <f t="shared" si="7"/>
        <v>0</v>
      </c>
      <c r="S28" s="34">
        <f t="shared" si="7"/>
        <v>9</v>
      </c>
      <c r="T28" s="34">
        <f t="shared" si="7"/>
        <v>0</v>
      </c>
      <c r="U28" s="34">
        <f t="shared" si="7"/>
        <v>8.3000000000000114</v>
      </c>
      <c r="V28" s="34">
        <f t="shared" si="7"/>
        <v>1.1999999999999886</v>
      </c>
      <c r="W28" s="34">
        <f t="shared" si="7"/>
        <v>0</v>
      </c>
      <c r="X28" s="34">
        <f t="shared" si="7"/>
        <v>0</v>
      </c>
      <c r="Y28" s="34">
        <f t="shared" si="7"/>
        <v>0</v>
      </c>
      <c r="Z28" s="34">
        <f t="shared" si="7"/>
        <v>9.8999999999999773</v>
      </c>
      <c r="AA28" s="34">
        <f t="shared" si="7"/>
        <v>0</v>
      </c>
      <c r="AB28" s="34">
        <f t="shared" si="7"/>
        <v>3</v>
      </c>
      <c r="AC28" s="34">
        <f t="shared" si="7"/>
        <v>0</v>
      </c>
      <c r="AD28" s="34">
        <f t="shared" si="7"/>
        <v>4.6999999999999886</v>
      </c>
      <c r="AE28" s="34">
        <f t="shared" si="7"/>
        <v>9.5</v>
      </c>
      <c r="AF28" s="34">
        <f t="shared" si="7"/>
        <v>0</v>
      </c>
      <c r="AG28" s="34">
        <f t="shared" si="7"/>
        <v>5.0999999999999659</v>
      </c>
      <c r="AH28" s="34">
        <f t="shared" si="7"/>
        <v>5.1000000000000227</v>
      </c>
      <c r="AI28" s="34">
        <f t="shared" ref="AI28:BN28" si="8">IF(AI24="-",0,IF(AND(AI$25&lt;AI$2,AI$26&gt;AJ$2)=TRUE,AJ$2-AI$2,IF(AND(AI$25&gt;AI$2,AI$26&gt;AJ$2)=TRUE,AJ$2-AI$25,IF(AND(AI$25&gt;=AI$2,AI$26&lt;AJ$2)=TRUE,AI$27,IF(AND(AI$25&lt;AI$2,AI$26&lt;=AJ$2)=TRUE,AI$26-AI$2)))))</f>
        <v>5.8999999999999773</v>
      </c>
      <c r="AJ28" s="34">
        <f t="shared" si="8"/>
        <v>0</v>
      </c>
      <c r="AK28" s="34">
        <f t="shared" si="8"/>
        <v>4.9000000000000341</v>
      </c>
      <c r="AL28" s="34">
        <f t="shared" si="8"/>
        <v>1.2999999999999545</v>
      </c>
      <c r="AM28" s="34">
        <f t="shared" si="8"/>
        <v>0</v>
      </c>
      <c r="AN28" s="34">
        <f t="shared" si="8"/>
        <v>5.5</v>
      </c>
      <c r="AO28" s="34">
        <f t="shared" si="8"/>
        <v>0</v>
      </c>
      <c r="AP28" s="34">
        <f t="shared" si="8"/>
        <v>6.5</v>
      </c>
      <c r="AQ28" s="34">
        <f t="shared" si="8"/>
        <v>9.3999999999999773</v>
      </c>
      <c r="AR28" s="34">
        <f t="shared" si="8"/>
        <v>2.1000000000000227</v>
      </c>
      <c r="AS28" s="34">
        <f t="shared" si="8"/>
        <v>5.7999999999999545</v>
      </c>
      <c r="AT28" s="34">
        <f t="shared" si="8"/>
        <v>8.3999999999999773</v>
      </c>
      <c r="AU28" s="34">
        <f t="shared" si="8"/>
        <v>0</v>
      </c>
      <c r="AV28" s="34">
        <f t="shared" si="8"/>
        <v>0</v>
      </c>
      <c r="AW28" s="34">
        <f t="shared" si="8"/>
        <v>1.7000000000000455</v>
      </c>
      <c r="AX28" s="34">
        <f t="shared" si="8"/>
        <v>0</v>
      </c>
      <c r="AY28" s="34">
        <f t="shared" si="8"/>
        <v>7.7999999999999545</v>
      </c>
      <c r="AZ28" s="34">
        <f t="shared" si="8"/>
        <v>1.2000000000000455</v>
      </c>
      <c r="BA28" s="34">
        <f t="shared" si="8"/>
        <v>0</v>
      </c>
      <c r="BB28" s="34">
        <f t="shared" si="8"/>
        <v>6.5</v>
      </c>
      <c r="BC28" s="34">
        <f t="shared" si="8"/>
        <v>0</v>
      </c>
      <c r="BD28" s="34">
        <f t="shared" si="8"/>
        <v>3.6000000000000227</v>
      </c>
      <c r="BE28" s="34">
        <f t="shared" si="8"/>
        <v>0</v>
      </c>
      <c r="BF28" s="34">
        <f t="shared" si="8"/>
        <v>8.7000000000000455</v>
      </c>
      <c r="BG28" s="34">
        <f t="shared" si="8"/>
        <v>0</v>
      </c>
      <c r="BH28" s="34">
        <f t="shared" si="8"/>
        <v>1.5</v>
      </c>
      <c r="BI28" s="34">
        <f t="shared" si="8"/>
        <v>0</v>
      </c>
      <c r="BJ28" s="34">
        <f t="shared" si="8"/>
        <v>0</v>
      </c>
      <c r="BK28" s="34">
        <f t="shared" si="8"/>
        <v>0</v>
      </c>
      <c r="BL28" s="34">
        <f t="shared" si="8"/>
        <v>0</v>
      </c>
      <c r="BM28" s="34">
        <f t="shared" si="8"/>
        <v>3</v>
      </c>
      <c r="BN28" s="34">
        <f t="shared" si="8"/>
        <v>0</v>
      </c>
      <c r="BO28" s="34">
        <f t="shared" ref="BO28:CB28" si="9">IF(BO24="-",0,IF(AND(BO$25&lt;BO$2,BO$26&gt;BP$2)=TRUE,BP$2-BO$2,IF(AND(BO$25&gt;BO$2,BO$26&gt;BP$2)=TRUE,BP$2-BO$25,IF(AND(BO$25&gt;=BO$2,BO$26&lt;BP$2)=TRUE,BO$27,IF(AND(BO$25&lt;BO$2,BO$26&lt;=BP$2)=TRUE,BO$26-BO$2)))))</f>
        <v>4.7000000000000455</v>
      </c>
      <c r="BP28" s="34">
        <f t="shared" si="9"/>
        <v>0</v>
      </c>
      <c r="BQ28" s="34">
        <f t="shared" si="9"/>
        <v>0</v>
      </c>
      <c r="BR28" s="34">
        <f t="shared" si="9"/>
        <v>0</v>
      </c>
      <c r="BS28" s="34">
        <f t="shared" si="9"/>
        <v>0</v>
      </c>
      <c r="BT28" s="34">
        <f t="shared" si="9"/>
        <v>0</v>
      </c>
      <c r="BU28" s="34">
        <f t="shared" si="9"/>
        <v>1.5</v>
      </c>
      <c r="BV28" s="34">
        <f t="shared" si="9"/>
        <v>0</v>
      </c>
      <c r="BW28" s="34">
        <f t="shared" si="9"/>
        <v>0</v>
      </c>
      <c r="BX28" s="34">
        <f t="shared" si="9"/>
        <v>0</v>
      </c>
      <c r="BY28" s="34">
        <f t="shared" si="9"/>
        <v>0</v>
      </c>
      <c r="BZ28" s="34">
        <f t="shared" si="9"/>
        <v>6.6000000000000227</v>
      </c>
      <c r="CA28" s="34">
        <f t="shared" si="9"/>
        <v>0</v>
      </c>
      <c r="CB28" s="34">
        <f t="shared" si="9"/>
        <v>0</v>
      </c>
    </row>
    <row r="29" spans="2:81" x14ac:dyDescent="0.25">
      <c r="B29" s="31" t="s">
        <v>138</v>
      </c>
      <c r="C29" s="32" t="str">
        <f>IF(C24="-","-",IF(C26&lt;D$2,INDEX(PNV!$A:$A,MATCH(Plan1!C24,PNV!$A:$A,0)+1),"-"))</f>
        <v>-</v>
      </c>
      <c r="D29" s="32" t="str">
        <f>IF(D24="-","-",IF(D26&lt;E$2,INDEX(PNV!$A:$A,MATCH(Plan1!D24,PNV!$A:$A,0)+1),"-"))</f>
        <v>-</v>
      </c>
      <c r="E29" s="32" t="str">
        <f>IF(E24="-","-",IF(E26&lt;F$2,INDEX(PNV!$A:$A,MATCH(Plan1!E24,PNV!$A:$A,0)+1),"-"))</f>
        <v>-</v>
      </c>
      <c r="F29" s="32" t="str">
        <f>IF(F24="-","-",IF(F26&lt;G$2,INDEX(PNV!$A:$A,MATCH(Plan1!F24,PNV!$A:$A,0)+1),"-"))</f>
        <v>-</v>
      </c>
      <c r="G29" s="32" t="str">
        <f>IF(G24="-","-",IF(G26&lt;H$2,INDEX(PNV!$A:$A,MATCH(Plan1!G24,PNV!$A:$A,0)+1),"-"))</f>
        <v>-</v>
      </c>
      <c r="H29" s="32" t="str">
        <f>IF(H24="-","-",IF(H26&lt;I$2,INDEX(PNV!$A:$A,MATCH(Plan1!H24,PNV!$A:$A,0)+1),"-"))</f>
        <v>-</v>
      </c>
      <c r="I29" s="32" t="str">
        <f>IF(I24="-","-",IF(I26&lt;J$2,INDEX(PNV!$A:$A,MATCH(Plan1!I24,PNV!$A:$A,0)+1),"-"))</f>
        <v>101BBA1630</v>
      </c>
      <c r="J29" s="32" t="str">
        <f>IF(J24="-","-",IF(J26&lt;K$2,INDEX(PNV!$A:$A,MATCH(Plan1!J24,PNV!$A:$A,0)+1),"-"))</f>
        <v>-</v>
      </c>
      <c r="K29" s="32" t="str">
        <f>IF(K24="-","-",IF(K26&lt;L$2,INDEX(PNV!$A:$A,MATCH(Plan1!K24,PNV!$A:$A,0)+1),"-"))</f>
        <v>-</v>
      </c>
      <c r="L29" s="32" t="str">
        <f>IF(L24="-","-",IF(L26&lt;M$2,INDEX(PNV!$A:$A,MATCH(Plan1!L24,PNV!$A:$A,0)+1),"-"))</f>
        <v>101BBA1670</v>
      </c>
      <c r="M29" s="32" t="str">
        <f>IF(M24="-","-",IF(M26&lt;N$2,INDEX(PNV!$A:$A,MATCH(Plan1!M24,PNV!$A:$A,0)+1),"-"))</f>
        <v>-</v>
      </c>
      <c r="N29" s="32" t="str">
        <f>IF(N24="-","-",IF(N26&lt;O$2,INDEX(PNV!$A:$A,MATCH(Plan1!N24,PNV!$A:$A,0)+1),"-"))</f>
        <v>-</v>
      </c>
      <c r="O29" s="32" t="str">
        <f>IF(O24="-","-",IF(O26&lt;P$2,INDEX(PNV!$A:$A,MATCH(Plan1!O24,PNV!$A:$A,0)+1),"-"))</f>
        <v>-</v>
      </c>
      <c r="P29" s="32" t="str">
        <f>IF(P24="-","-",IF(P26&lt;Q$2,INDEX(PNV!$A:$A,MATCH(Plan1!P24,PNV!$A:$A,0)+1),"-"))</f>
        <v>-</v>
      </c>
      <c r="Q29" s="32" t="str">
        <f>IF(Q24="-","-",IF(Q26&lt;R$2,INDEX(PNV!$A:$A,MATCH(Plan1!Q24,PNV!$A:$A,0)+1),"-"))</f>
        <v>-</v>
      </c>
      <c r="R29" s="32" t="str">
        <f>IF(R24="-","-",IF(R26&lt;S$2,INDEX(PNV!$A:$A,MATCH(Plan1!R24,PNV!$A:$A,0)+1),"-"))</f>
        <v>-</v>
      </c>
      <c r="S29" s="32" t="str">
        <f>IF(S24="-","-",IF(S26&lt;T$2,INDEX(PNV!$A:$A,MATCH(Plan1!S24,PNV!$A:$A,0)+1),"-"))</f>
        <v>-</v>
      </c>
      <c r="T29" s="32" t="str">
        <f>IF(T24="-","-",IF(T26&lt;U$2,INDEX(PNV!$A:$A,MATCH(Plan1!T24,PNV!$A:$A,0)+1),"-"))</f>
        <v>-</v>
      </c>
      <c r="U29" s="32" t="str">
        <f>IF(U24="-","-",IF(U26&lt;V$2,INDEX(PNV!$A:$A,MATCH(Plan1!U24,PNV!$A:$A,0)+1),"-"))</f>
        <v>-</v>
      </c>
      <c r="V29" s="32" t="str">
        <f>IF(V24="-","-",IF(V26&lt;W$2,INDEX(PNV!$A:$A,MATCH(Plan1!V24,PNV!$A:$A,0)+1),"-"))</f>
        <v>101BBA1732</v>
      </c>
      <c r="W29" s="32" t="str">
        <f>IF(W24="-","-",IF(W26&lt;X$2,INDEX(PNV!$A:$A,MATCH(Plan1!W24,PNV!$A:$A,0)+1),"-"))</f>
        <v>-</v>
      </c>
      <c r="X29" s="32" t="str">
        <f>IF(X24="-","-",IF(X26&lt;Y$2,INDEX(PNV!$A:$A,MATCH(Plan1!X24,PNV!$A:$A,0)+1),"-"))</f>
        <v>-</v>
      </c>
      <c r="Y29" s="32" t="str">
        <f>IF(Y24="-","-",IF(Y26&lt;Z$2,INDEX(PNV!$A:$A,MATCH(Plan1!Y24,PNV!$A:$A,0)+1),"-"))</f>
        <v>-</v>
      </c>
      <c r="Z29" s="32" t="str">
        <f>IF(Z24="-","-",IF(Z26&lt;AA$2,INDEX(PNV!$A:$A,MATCH(Plan1!Z24,PNV!$A:$A,0)+1),"-"))</f>
        <v>-</v>
      </c>
      <c r="AA29" s="32" t="str">
        <f>IF(AA24="-","-",IF(AA26&lt;AB$2,INDEX(PNV!$A:$A,MATCH(Plan1!AA24,PNV!$A:$A,0)+1),"-"))</f>
        <v>-</v>
      </c>
      <c r="AB29" s="32" t="str">
        <f>IF(AB24="-","-",IF(AB26&lt;AC$2,INDEX(PNV!$A:$A,MATCH(Plan1!AB24,PNV!$A:$A,0)+1),"-"))</f>
        <v>-</v>
      </c>
      <c r="AC29" s="32" t="str">
        <f>IF(AC24="-","-",IF(AC26&lt;AD$2,INDEX(PNV!$A:$A,MATCH(Plan1!AC24,PNV!$A:$A,0)+1),"-"))</f>
        <v>-</v>
      </c>
      <c r="AD29" s="32" t="str">
        <f>IF(AD24="-","-",IF(AD26&lt;AE$2,INDEX(PNV!$A:$A,MATCH(Plan1!AD24,PNV!$A:$A,0)+1),"-"))</f>
        <v>101BBA1752</v>
      </c>
      <c r="AE29" s="32" t="str">
        <f>IF(AE24="-","-",IF(AE26&lt;AF$2,INDEX(PNV!$A:$A,MATCH(Plan1!AE24,PNV!$A:$A,0)+1),"-"))</f>
        <v>-</v>
      </c>
      <c r="AF29" s="32" t="str">
        <f>IF(AF24="-","-",IF(AF26&lt;AG$2,INDEX(PNV!$A:$A,MATCH(Plan1!AF24,PNV!$A:$A,0)+1),"-"))</f>
        <v>-</v>
      </c>
      <c r="AG29" s="32" t="str">
        <f>IF(AG24="-","-",IF(AG26&lt;AH$2,INDEX(PNV!$A:$A,MATCH(Plan1!AG24,PNV!$A:$A,0)+1),"-"))</f>
        <v>101BBA1770</v>
      </c>
      <c r="AH29" s="32" t="str">
        <f>IF(AH24="-","-",IF(AH26&lt;AI$2,INDEX(PNV!$A:$A,MATCH(Plan1!AH24,PNV!$A:$A,0)+1),"-"))</f>
        <v>-</v>
      </c>
      <c r="AI29" s="32" t="str">
        <f>IF(AI24="-","-",IF(AI26&lt;AJ$2,INDEX(PNV!$A:$A,MATCH(Plan1!AI24,PNV!$A:$A,0)+1),"-"))</f>
        <v>-</v>
      </c>
      <c r="AJ29" s="32" t="str">
        <f>IF(AJ24="-","-",IF(AJ26&lt;AK$2,INDEX(PNV!$A:$A,MATCH(Plan1!AJ24,PNV!$A:$A,0)+1),"-"))</f>
        <v>-</v>
      </c>
      <c r="AK29" s="32" t="str">
        <f>IF(AK24="-","-",IF(AK26&lt;AL$2,INDEX(PNV!$A:$A,MATCH(Plan1!AK24,PNV!$A:$A,0)+1),"-"))</f>
        <v>101BBA1830</v>
      </c>
      <c r="AL29" s="32" t="str">
        <f>IF(AL24="-","-",IF(AL26&lt;AM$2,INDEX(PNV!$A:$A,MATCH(Plan1!AL24,PNV!$A:$A,0)+1),"-"))</f>
        <v>-</v>
      </c>
      <c r="AM29" s="32" t="str">
        <f>IF(AM24="-","-",IF(AM26&lt;AN$2,INDEX(PNV!$A:$A,MATCH(Plan1!AM24,PNV!$A:$A,0)+1),"-"))</f>
        <v>-</v>
      </c>
      <c r="AN29" s="32" t="str">
        <f>IF(AN24="-","-",IF(AN26&lt;AO$2,INDEX(PNV!$A:$A,MATCH(Plan1!AN24,PNV!$A:$A,0)+1),"-"))</f>
        <v>-</v>
      </c>
      <c r="AO29" s="32" t="str">
        <f>IF(AO24="-","-",IF(AO26&lt;AP$2,INDEX(PNV!$A:$A,MATCH(Plan1!AO24,PNV!$A:$A,0)+1),"-"))</f>
        <v>-</v>
      </c>
      <c r="AP29" s="32" t="str">
        <f>IF(AP24="-","-",IF(AP26&lt;AQ$2,INDEX(PNV!$A:$A,MATCH(Plan1!AP24,PNV!$A:$A,0)+1),"-"))</f>
        <v>-</v>
      </c>
      <c r="AQ29" s="32" t="str">
        <f>IF(AQ24="-","-",IF(AQ26&lt;AR$2,INDEX(PNV!$A:$A,MATCH(Plan1!AQ24,PNV!$A:$A,0)+1),"-"))</f>
        <v>-</v>
      </c>
      <c r="AR29" s="32" t="str">
        <f>IF(AR24="-","-",IF(AR26&lt;AS$2,INDEX(PNV!$A:$A,MATCH(Plan1!AR24,PNV!$A:$A,0)+1),"-"))</f>
        <v>-</v>
      </c>
      <c r="AS29" s="32" t="str">
        <f>IF(AS24="-","-",IF(AS26&lt;AT$2,INDEX(PNV!$A:$A,MATCH(Plan1!AS24,PNV!$A:$A,0)+1),"-"))</f>
        <v>-</v>
      </c>
      <c r="AT29" s="32" t="str">
        <f>IF(AT24="-","-",IF(AT26&lt;AU$2,INDEX(PNV!$A:$A,MATCH(Plan1!AT24,PNV!$A:$A,0)+1),"-"))</f>
        <v>-</v>
      </c>
      <c r="AU29" s="32" t="str">
        <f>IF(AU24="-","-",IF(AU26&lt;AV$2,INDEX(PNV!$A:$A,MATCH(Plan1!AU24,PNV!$A:$A,0)+1),"-"))</f>
        <v>-</v>
      </c>
      <c r="AV29" s="32" t="str">
        <f>IF(AV24="-","-",IF(AV26&lt;AW$2,INDEX(PNV!$A:$A,MATCH(Plan1!AV24,PNV!$A:$A,0)+1),"-"))</f>
        <v>-</v>
      </c>
      <c r="AW29" s="32" t="str">
        <f>IF(AW24="-","-",IF(AW26&lt;AX$2,INDEX(PNV!$A:$A,MATCH(Plan1!AW24,PNV!$A:$A,0)+1),"-"))</f>
        <v>-</v>
      </c>
      <c r="AX29" s="32" t="str">
        <f>IF(AX24="-","-",IF(AX26&lt;AY$2,INDEX(PNV!$A:$A,MATCH(Plan1!AX24,PNV!$A:$A,0)+1),"-"))</f>
        <v>-</v>
      </c>
      <c r="AY29" s="32" t="str">
        <f>IF(AY24="-","-",IF(AY26&lt;AZ$2,INDEX(PNV!$A:$A,MATCH(Plan1!AY24,PNV!$A:$A,0)+1),"-"))</f>
        <v>-</v>
      </c>
      <c r="AZ29" s="32" t="str">
        <f>IF(AZ24="-","-",IF(AZ26&lt;BA$2,INDEX(PNV!$A:$A,MATCH(Plan1!AZ24,PNV!$A:$A,0)+1),"-"))</f>
        <v>-</v>
      </c>
      <c r="BA29" s="32" t="str">
        <f>IF(BA24="-","-",IF(BA26&lt;BB$2,INDEX(PNV!$A:$A,MATCH(Plan1!BA24,PNV!$A:$A,0)+1),"-"))</f>
        <v>-</v>
      </c>
      <c r="BB29" s="32" t="str">
        <f>IF(BB24="-","-",IF(BB26&lt;BC$2,INDEX(PNV!$A:$A,MATCH(Plan1!BB24,PNV!$A:$A,0)+1),"-"))</f>
        <v>-</v>
      </c>
      <c r="BC29" s="32" t="str">
        <f>IF(BC24="-","-",IF(BC26&lt;BD$2,INDEX(PNV!$A:$A,MATCH(Plan1!BC24,PNV!$A:$A,0)+1),"-"))</f>
        <v>-</v>
      </c>
      <c r="BD29" s="32" t="str">
        <f>IF(BD24="-","-",IF(BD26&lt;BE$2,INDEX(PNV!$A:$A,MATCH(Plan1!BD24,PNV!$A:$A,0)+1),"-"))</f>
        <v>-</v>
      </c>
      <c r="BE29" s="32" t="str">
        <f>IF(BE24="-","-",IF(BE26&lt;BF$2,INDEX(PNV!$A:$A,MATCH(Plan1!BE24,PNV!$A:$A,0)+1),"-"))</f>
        <v>-</v>
      </c>
      <c r="BF29" s="32" t="str">
        <f>IF(BF24="-","-",IF(BF26&lt;BG$2,INDEX(PNV!$A:$A,MATCH(Plan1!BF24,PNV!$A:$A,0)+1),"-"))</f>
        <v>-</v>
      </c>
      <c r="BG29" s="32" t="str">
        <f>IF(BG24="-","-",IF(BG26&lt;BH$2,INDEX(PNV!$A:$A,MATCH(Plan1!BG24,PNV!$A:$A,0)+1),"-"))</f>
        <v>-</v>
      </c>
      <c r="BH29" s="32" t="str">
        <f>IF(BH24="-","-",IF(BH26&lt;BI$2,INDEX(PNV!$A:$A,MATCH(Plan1!BH24,PNV!$A:$A,0)+1),"-"))</f>
        <v>-</v>
      </c>
      <c r="BI29" s="32" t="str">
        <f>IF(BI24="-","-",IF(BI26&lt;BJ$2,INDEX(PNV!$A:$A,MATCH(Plan1!BI24,PNV!$A:$A,0)+1),"-"))</f>
        <v>-</v>
      </c>
      <c r="BJ29" s="32" t="str">
        <f>IF(BJ24="-","-",IF(BJ26&lt;BK$2,INDEX(PNV!$A:$A,MATCH(Plan1!BJ24,PNV!$A:$A,0)+1),"-"))</f>
        <v>-</v>
      </c>
      <c r="BK29" s="32" t="str">
        <f>IF(BK24="-","-",IF(BK26&lt;BL$2,INDEX(PNV!$A:$A,MATCH(Plan1!BK24,PNV!$A:$A,0)+1),"-"))</f>
        <v>-</v>
      </c>
      <c r="BL29" s="32" t="str">
        <f>IF(BL24="-","-",IF(BL26&lt;BM$2,INDEX(PNV!$A:$A,MATCH(Plan1!BL24,PNV!$A:$A,0)+1),"-"))</f>
        <v>-</v>
      </c>
      <c r="BM29" s="32" t="str">
        <f>IF(BM24="-","-",IF(BM26&lt;BN$2,INDEX(PNV!$A:$A,MATCH(Plan1!BM24,PNV!$A:$A,0)+1),"-"))</f>
        <v>-</v>
      </c>
      <c r="BN29" s="32" t="str">
        <f>IF(BN24="-","-",IF(BN26&lt;BO$2,INDEX(PNV!$A:$A,MATCH(Plan1!BN24,PNV!$A:$A,0)+1),"-"))</f>
        <v>-</v>
      </c>
      <c r="BO29" s="32" t="str">
        <f>IF(BO24="-","-",IF(BO26&lt;BP$2,INDEX(PNV!$A:$A,MATCH(Plan1!BO24,PNV!$A:$A,0)+1),"-"))</f>
        <v>101BBA1971</v>
      </c>
      <c r="BP29" s="32" t="str">
        <f>IF(BP24="-","-",IF(BP26&lt;BQ$2,INDEX(PNV!$A:$A,MATCH(Plan1!BP24,PNV!$A:$A,0)+1),"-"))</f>
        <v>-</v>
      </c>
      <c r="BQ29" s="32" t="str">
        <f>IF(BQ24="-","-",IF(BQ26&lt;BR$2,INDEX(PNV!$A:$A,MATCH(Plan1!BQ24,PNV!$A:$A,0)+1),"-"))</f>
        <v>-</v>
      </c>
      <c r="BR29" s="32" t="str">
        <f>IF(BR24="-","-",IF(BR26&lt;BS$2,INDEX(PNV!$A:$A,MATCH(Plan1!BR24,PNV!$A:$A,0)+1),"-"))</f>
        <v>-</v>
      </c>
      <c r="BS29" s="32" t="str">
        <f>IF(BS24="-","-",IF(BS26&lt;BT$2,INDEX(PNV!$A:$A,MATCH(Plan1!BS24,PNV!$A:$A,0)+1),"-"))</f>
        <v>-</v>
      </c>
      <c r="BT29" s="32" t="str">
        <f>IF(BT24="-","-",IF(BT26&lt;BU$2,INDEX(PNV!$A:$A,MATCH(Plan1!BT24,PNV!$A:$A,0)+1),"-"))</f>
        <v>-</v>
      </c>
      <c r="BU29" s="32" t="str">
        <f>IF(BU24="-","-",IF(BU26&lt;BV$2,INDEX(PNV!$A:$A,MATCH(Plan1!BU24,PNV!$A:$A,0)+1),"-"))</f>
        <v>-</v>
      </c>
      <c r="BV29" s="32" t="str">
        <f>IF(BV24="-","-",IF(BV26&lt;BW$2,INDEX(PNV!$A:$A,MATCH(Plan1!BV24,PNV!$A:$A,0)+1),"-"))</f>
        <v>-</v>
      </c>
      <c r="BW29" s="32" t="str">
        <f>IF(BW24="-","-",IF(BW26&lt;BX$2,INDEX(PNV!$A:$A,MATCH(Plan1!BW24,PNV!$A:$A,0)+1),"-"))</f>
        <v>-</v>
      </c>
      <c r="BX29" s="32" t="str">
        <f>IF(BX24="-","-",IF(BX26&lt;BY$2,INDEX(PNV!$A:$A,MATCH(Plan1!BX24,PNV!$A:$A,0)+1),"-"))</f>
        <v>-</v>
      </c>
      <c r="BY29" s="32" t="str">
        <f>IF(BY24="-","-",IF(BY26&lt;BZ$2,INDEX(PNV!$A:$A,MATCH(Plan1!BY24,PNV!$A:$A,0)+1),"-"))</f>
        <v>-</v>
      </c>
      <c r="BZ29" s="32" t="str">
        <f>IF(BZ24="-","-",IF(BZ26&lt;CA$2,INDEX(PNV!$A:$A,MATCH(Plan1!BZ24,PNV!$A:$A,0)+1),"-"))</f>
        <v>-</v>
      </c>
      <c r="CA29" s="32" t="str">
        <f>IF(CA24="-","-",IF(CA26&lt;CB$2,INDEX(PNV!$A:$A,MATCH(Plan1!CA24,PNV!$A:$A,0)+1),"-"))</f>
        <v>-</v>
      </c>
      <c r="CB29" s="32" t="str">
        <f>IF(CB24="-","-",IF(CB26&lt;CC$2,INDEX(PNV!$A:$A,MATCH(Plan1!CB24,PNV!$A:$A,0)+1),"-"))</f>
        <v>-</v>
      </c>
    </row>
    <row r="30" spans="2:81" x14ac:dyDescent="0.25">
      <c r="B30" s="31" t="s">
        <v>139</v>
      </c>
      <c r="C30" s="3">
        <f>IF(C29="-",0,INDEX(PNV!$D:$D,MATCH(Plan1!C$29,PNV!$A:$A,0)))</f>
        <v>0</v>
      </c>
      <c r="D30" s="3">
        <f>IF(D29="-",0,INDEX(PNV!$D:$D,MATCH(Plan1!D$24,PNV!$A:$A,0)))</f>
        <v>0</v>
      </c>
      <c r="E30" s="3">
        <f>IF(E29="-",0,INDEX(PNV!$D:$D,MATCH(Plan1!E$24,PNV!$A:$A,0)))</f>
        <v>0</v>
      </c>
      <c r="F30" s="3">
        <f>IF(F29="-",0,INDEX(PNV!$D:$D,MATCH(Plan1!F$24,PNV!$A:$A,0)))</f>
        <v>0</v>
      </c>
      <c r="G30" s="3">
        <f>IF(G29="-",0,INDEX(PNV!$D:$D,MATCH(Plan1!G$24,PNV!$A:$A,0)))</f>
        <v>0</v>
      </c>
      <c r="H30" s="3">
        <f>IF(H29="-",0,INDEX(PNV!$D:$D,MATCH(Plan1!H$24,PNV!$A:$A,0)))</f>
        <v>0</v>
      </c>
      <c r="I30" s="3">
        <f>IF(I29="-",0,INDEX(PNV!$D:$D,MATCH(Plan1!I$24,PNV!$A:$A,0)))</f>
        <v>231.7</v>
      </c>
      <c r="J30" s="3">
        <f>IF(J29="-",0,INDEX(PNV!$D:$D,MATCH(Plan1!J$24,PNV!$A:$A,0)))</f>
        <v>0</v>
      </c>
      <c r="K30" s="3">
        <f>IF(K29="-",0,INDEX(PNV!$D:$D,MATCH(Plan1!K$24,PNV!$A:$A,0)))</f>
        <v>0</v>
      </c>
      <c r="L30" s="3">
        <f>IF(L29="-",0,INDEX(PNV!$D:$D,MATCH(Plan1!L$24,PNV!$A:$A,0)))</f>
        <v>258.2</v>
      </c>
      <c r="M30" s="3">
        <f>IF(M29="-",0,INDEX(PNV!$D:$D,MATCH(Plan1!M$24,PNV!$A:$A,0)))</f>
        <v>0</v>
      </c>
      <c r="N30" s="3">
        <f>IF(N29="-",0,INDEX(PNV!$D:$D,MATCH(Plan1!N$24,PNV!$A:$A,0)))</f>
        <v>0</v>
      </c>
      <c r="O30" s="3">
        <f>IF(O29="-",0,INDEX(PNV!$D:$D,MATCH(Plan1!O$24,PNV!$A:$A,0)))</f>
        <v>0</v>
      </c>
      <c r="P30" s="3">
        <f>IF(P29="-",0,INDEX(PNV!$D:$D,MATCH(Plan1!P$24,PNV!$A:$A,0)))</f>
        <v>0</v>
      </c>
      <c r="Q30" s="3">
        <f>IF(Q29="-",0,INDEX(PNV!$D:$D,MATCH(Plan1!Q$24,PNV!$A:$A,0)))</f>
        <v>0</v>
      </c>
      <c r="R30" s="3">
        <f>IF(R29="-",0,INDEX(PNV!$D:$D,MATCH(Plan1!R$24,PNV!$A:$A,0)))</f>
        <v>0</v>
      </c>
      <c r="S30" s="3">
        <f>IF(S29="-",0,INDEX(PNV!$D:$D,MATCH(Plan1!S$24,PNV!$A:$A,0)))</f>
        <v>0</v>
      </c>
      <c r="T30" s="3">
        <f>IF(T29="-",0,INDEX(PNV!$D:$D,MATCH(Plan1!T$24,PNV!$A:$A,0)))</f>
        <v>0</v>
      </c>
      <c r="U30" s="3">
        <f>IF(U29="-",0,INDEX(PNV!$D:$D,MATCH(Plan1!U$24,PNV!$A:$A,0)))</f>
        <v>0</v>
      </c>
      <c r="V30" s="3">
        <f>IF(V29="-",0,INDEX(PNV!$D:$D,MATCH(Plan1!V$24,PNV!$A:$A,0)))</f>
        <v>364.7</v>
      </c>
      <c r="W30" s="3">
        <f>IF(W29="-",0,INDEX(PNV!$D:$D,MATCH(Plan1!W$24,PNV!$A:$A,0)))</f>
        <v>0</v>
      </c>
      <c r="X30" s="3">
        <f>IF(X29="-",0,INDEX(PNV!$D:$D,MATCH(Plan1!X$24,PNV!$A:$A,0)))</f>
        <v>0</v>
      </c>
      <c r="Y30" s="3">
        <f>IF(Y29="-",0,INDEX(PNV!$D:$D,MATCH(Plan1!Y$24,PNV!$A:$A,0)))</f>
        <v>0</v>
      </c>
      <c r="Z30" s="3">
        <f>IF(Z29="-",0,INDEX(PNV!$D:$D,MATCH(Plan1!Z$24,PNV!$A:$A,0)))</f>
        <v>0</v>
      </c>
      <c r="AA30" s="3">
        <f>IF(AA29="-",0,INDEX(PNV!$D:$D,MATCH(Plan1!AA$24,PNV!$A:$A,0)))</f>
        <v>0</v>
      </c>
      <c r="AB30" s="3">
        <f>IF(AB29="-",0,INDEX(PNV!$D:$D,MATCH(Plan1!AB$24,PNV!$A:$A,0)))</f>
        <v>0</v>
      </c>
      <c r="AC30" s="3">
        <f>IF(AC29="-",0,INDEX(PNV!$D:$D,MATCH(Plan1!AC$24,PNV!$A:$A,0)))</f>
        <v>0</v>
      </c>
      <c r="AD30" s="3">
        <f>IF(AD29="-",0,INDEX(PNV!$D:$D,MATCH(Plan1!AD$24,PNV!$A:$A,0)))</f>
        <v>439.3</v>
      </c>
      <c r="AE30" s="3">
        <f>IF(AE29="-",0,INDEX(PNV!$D:$D,MATCH(Plan1!AE$24,PNV!$A:$A,0)))</f>
        <v>0</v>
      </c>
      <c r="AF30" s="3">
        <f>IF(AF29="-",0,INDEX(PNV!$D:$D,MATCH(Plan1!AF$24,PNV!$A:$A,0)))</f>
        <v>0</v>
      </c>
      <c r="AG30" s="3">
        <f>IF(AG29="-",0,INDEX(PNV!$D:$D,MATCH(Plan1!AG$24,PNV!$A:$A,0)))</f>
        <v>469.6</v>
      </c>
      <c r="AH30" s="3">
        <f>IF(AH29="-",0,INDEX(PNV!$D:$D,MATCH(Plan1!AH$24,PNV!$A:$A,0)))</f>
        <v>0</v>
      </c>
      <c r="AI30" s="3">
        <f>IF(AI29="-",0,INDEX(PNV!$D:$D,MATCH(Plan1!AI$24,PNV!$A:$A,0)))</f>
        <v>0</v>
      </c>
      <c r="AJ30" s="3">
        <f>IF(AJ29="-",0,INDEX(PNV!$D:$D,MATCH(Plan1!AJ$24,PNV!$A:$A,0)))</f>
        <v>0</v>
      </c>
      <c r="AK30" s="3">
        <f>IF(AK29="-",0,INDEX(PNV!$D:$D,MATCH(Plan1!AK$24,PNV!$A:$A,0)))</f>
        <v>507.7</v>
      </c>
      <c r="AL30" s="3">
        <f>IF(AL29="-",0,INDEX(PNV!$D:$D,MATCH(Plan1!AL$24,PNV!$A:$A,0)))</f>
        <v>0</v>
      </c>
      <c r="AM30" s="3">
        <f>IF(AM29="-",0,INDEX(PNV!$D:$D,MATCH(Plan1!AM$24,PNV!$A:$A,0)))</f>
        <v>0</v>
      </c>
      <c r="AN30" s="3">
        <f>IF(AN29="-",0,INDEX(PNV!$D:$D,MATCH(Plan1!AN$24,PNV!$A:$A,0)))</f>
        <v>0</v>
      </c>
      <c r="AO30" s="3">
        <f>IF(AO29="-",0,INDEX(PNV!$D:$D,MATCH(Plan1!AO$24,PNV!$A:$A,0)))</f>
        <v>0</v>
      </c>
      <c r="AP30" s="3">
        <f>IF(AP29="-",0,INDEX(PNV!$D:$D,MATCH(Plan1!AP$24,PNV!$A:$A,0)))</f>
        <v>0</v>
      </c>
      <c r="AQ30" s="3">
        <f>IF(AQ29="-",0,INDEX(PNV!$D:$D,MATCH(Plan1!AQ$24,PNV!$A:$A,0)))</f>
        <v>0</v>
      </c>
      <c r="AR30" s="3">
        <f>IF(AR29="-",0,INDEX(PNV!$D:$D,MATCH(Plan1!AR$24,PNV!$A:$A,0)))</f>
        <v>0</v>
      </c>
      <c r="AS30" s="3">
        <f>IF(AS29="-",0,INDEX(PNV!$D:$D,MATCH(Plan1!AS$24,PNV!$A:$A,0)))</f>
        <v>0</v>
      </c>
      <c r="AT30" s="3">
        <f>IF(AT29="-",0,INDEX(PNV!$D:$D,MATCH(Plan1!AT$24,PNV!$A:$A,0)))</f>
        <v>0</v>
      </c>
      <c r="AU30" s="3">
        <f>IF(AU29="-",0,INDEX(PNV!$D:$D,MATCH(Plan1!AU$24,PNV!$A:$A,0)))</f>
        <v>0</v>
      </c>
      <c r="AV30" s="3">
        <f>IF(AV29="-",0,INDEX(PNV!$D:$D,MATCH(Plan1!AV$24,PNV!$A:$A,0)))</f>
        <v>0</v>
      </c>
      <c r="AW30" s="3">
        <f>IF(AW29="-",0,INDEX(PNV!$D:$D,MATCH(Plan1!AW$24,PNV!$A:$A,0)))</f>
        <v>0</v>
      </c>
      <c r="AX30" s="3">
        <f>IF(AX29="-",0,INDEX(PNV!$D:$D,MATCH(Plan1!AX$24,PNV!$A:$A,0)))</f>
        <v>0</v>
      </c>
      <c r="AY30" s="3">
        <f>IF(AY29="-",0,INDEX(PNV!$D:$D,MATCH(Plan1!AY$24,PNV!$A:$A,0)))</f>
        <v>0</v>
      </c>
      <c r="AZ30" s="3">
        <f>IF(AZ29="-",0,INDEX(PNV!$D:$D,MATCH(Plan1!AZ$24,PNV!$A:$A,0)))</f>
        <v>0</v>
      </c>
      <c r="BA30" s="3">
        <f>IF(BA29="-",0,INDEX(PNV!$D:$D,MATCH(Plan1!BA$24,PNV!$A:$A,0)))</f>
        <v>0</v>
      </c>
      <c r="BB30" s="3">
        <f>IF(BB29="-",0,INDEX(PNV!$D:$D,MATCH(Plan1!BB$24,PNV!$A:$A,0)))</f>
        <v>0</v>
      </c>
      <c r="BC30" s="3">
        <f>IF(BC29="-",0,INDEX(PNV!$D:$D,MATCH(Plan1!BC$24,PNV!$A:$A,0)))</f>
        <v>0</v>
      </c>
      <c r="BD30" s="3">
        <f>IF(BD29="-",0,INDEX(PNV!$D:$D,MATCH(Plan1!BD$24,PNV!$A:$A,0)))</f>
        <v>0</v>
      </c>
      <c r="BE30" s="3">
        <f>IF(BE29="-",0,INDEX(PNV!$D:$D,MATCH(Plan1!BE$24,PNV!$A:$A,0)))</f>
        <v>0</v>
      </c>
      <c r="BF30" s="3">
        <f>IF(BF29="-",0,INDEX(PNV!$D:$D,MATCH(Plan1!BF$24,PNV!$A:$A,0)))</f>
        <v>0</v>
      </c>
      <c r="BG30" s="3">
        <f>IF(BG29="-",0,INDEX(PNV!$D:$D,MATCH(Plan1!BG$24,PNV!$A:$A,0)))</f>
        <v>0</v>
      </c>
      <c r="BH30" s="3">
        <f>IF(BH29="-",0,INDEX(PNV!$D:$D,MATCH(Plan1!BH$24,PNV!$A:$A,0)))</f>
        <v>0</v>
      </c>
      <c r="BI30" s="3">
        <f>IF(BI29="-",0,INDEX(PNV!$D:$D,MATCH(Plan1!BI$24,PNV!$A:$A,0)))</f>
        <v>0</v>
      </c>
      <c r="BJ30" s="3">
        <f>IF(BJ29="-",0,INDEX(PNV!$D:$D,MATCH(Plan1!BJ$24,PNV!$A:$A,0)))</f>
        <v>0</v>
      </c>
      <c r="BK30" s="3">
        <f>IF(BK29="-",0,INDEX(PNV!$D:$D,MATCH(Plan1!BK$24,PNV!$A:$A,0)))</f>
        <v>0</v>
      </c>
      <c r="BL30" s="3">
        <f>IF(BL29="-",0,INDEX(PNV!$D:$D,MATCH(Plan1!BL$24,PNV!$A:$A,0)))</f>
        <v>0</v>
      </c>
      <c r="BM30" s="3">
        <f>IF(BM29="-",0,INDEX(PNV!$D:$D,MATCH(Plan1!BM$24,PNV!$A:$A,0)))</f>
        <v>0</v>
      </c>
      <c r="BN30" s="3">
        <f>IF(BN29="-",0,INDEX(PNV!$D:$D,MATCH(Plan1!BN$24,PNV!$A:$A,0)))</f>
        <v>0</v>
      </c>
      <c r="BO30" s="3">
        <f>IF(BO29="-",0,INDEX(PNV!$D:$D,MATCH(Plan1!BO$24,PNV!$A:$A,0)))</f>
        <v>808.5</v>
      </c>
      <c r="BP30" s="3">
        <f>IF(BP29="-",0,INDEX(PNV!$D:$D,MATCH(Plan1!BP$24,PNV!$A:$A,0)))</f>
        <v>0</v>
      </c>
      <c r="BQ30" s="3">
        <f>IF(BQ29="-",0,INDEX(PNV!$D:$D,MATCH(Plan1!BQ$24,PNV!$A:$A,0)))</f>
        <v>0</v>
      </c>
      <c r="BR30" s="3">
        <f>IF(BR29="-",0,INDEX(PNV!$D:$D,MATCH(Plan1!BR$24,PNV!$A:$A,0)))</f>
        <v>0</v>
      </c>
      <c r="BS30" s="3">
        <f>IF(BS29="-",0,INDEX(PNV!$D:$D,MATCH(Plan1!BS$24,PNV!$A:$A,0)))</f>
        <v>0</v>
      </c>
      <c r="BT30" s="3">
        <f>IF(BT29="-",0,INDEX(PNV!$D:$D,MATCH(Plan1!BT$24,PNV!$A:$A,0)))</f>
        <v>0</v>
      </c>
      <c r="BU30" s="3">
        <f>IF(BU29="-",0,INDEX(PNV!$D:$D,MATCH(Plan1!BU$24,PNV!$A:$A,0)))</f>
        <v>0</v>
      </c>
      <c r="BV30" s="3">
        <f>IF(BV29="-",0,INDEX(PNV!$D:$D,MATCH(Plan1!BV$24,PNV!$A:$A,0)))</f>
        <v>0</v>
      </c>
      <c r="BW30" s="3">
        <f>IF(BW29="-",0,INDEX(PNV!$D:$D,MATCH(Plan1!BW$24,PNV!$A:$A,0)))</f>
        <v>0</v>
      </c>
      <c r="BX30" s="3">
        <f>IF(BX29="-",0,INDEX(PNV!$D:$D,MATCH(Plan1!BX$24,PNV!$A:$A,0)))</f>
        <v>0</v>
      </c>
      <c r="BY30" s="3">
        <f>IF(BY29="-",0,INDEX(PNV!$D:$D,MATCH(Plan1!BY$24,PNV!$A:$A,0)))</f>
        <v>0</v>
      </c>
      <c r="BZ30" s="3">
        <f>IF(BZ29="-",0,INDEX(PNV!$D:$D,MATCH(Plan1!BZ$24,PNV!$A:$A,0)))</f>
        <v>0</v>
      </c>
      <c r="CA30" s="3">
        <f>IF(CA29="-",0,INDEX(PNV!$D:$D,MATCH(Plan1!CA$24,PNV!$A:$A,0)))</f>
        <v>0</v>
      </c>
      <c r="CB30" s="3">
        <f>IF(CB29="-",0,INDEX(PNV!$D:$D,MATCH(Plan1!CB$24,PNV!$A:$A,0)))</f>
        <v>0</v>
      </c>
    </row>
    <row r="31" spans="2:81" x14ac:dyDescent="0.25">
      <c r="B31" s="31" t="s">
        <v>140</v>
      </c>
      <c r="C31" s="3">
        <f>IF(C29="-",0,INDEX(PNV!$E:$E,MATCH(Plan1!C$29,PNV!$A:$A,0)))</f>
        <v>0</v>
      </c>
      <c r="D31" s="3">
        <f>IF(D29="-",0,INDEX(PNV!$E:$E,MATCH(Plan1!D$24,PNV!$A:$A,0)))</f>
        <v>0</v>
      </c>
      <c r="E31" s="3">
        <f>IF(E29="-",0,INDEX(PNV!$E:$E,MATCH(Plan1!E$24,PNV!$A:$A,0)))</f>
        <v>0</v>
      </c>
      <c r="F31" s="3">
        <f>IF(F29="-",0,INDEX(PNV!$E:$E,MATCH(Plan1!F$24,PNV!$A:$A,0)))</f>
        <v>0</v>
      </c>
      <c r="G31" s="3">
        <f>IF(G29="-",0,INDEX(PNV!$E:$E,MATCH(Plan1!G$24,PNV!$A:$A,0)))</f>
        <v>0</v>
      </c>
      <c r="H31" s="3">
        <f>IF(H29="-",0,INDEX(PNV!$E:$E,MATCH(Plan1!H$24,PNV!$A:$A,0)))</f>
        <v>0</v>
      </c>
      <c r="I31" s="3">
        <f>IF(I29="-",0,INDEX(PNV!$E:$E,MATCH(Plan1!I$24,PNV!$A:$A,0)))</f>
        <v>235.1</v>
      </c>
      <c r="J31" s="3">
        <f>IF(J29="-",0,INDEX(PNV!$E:$E,MATCH(Plan1!J$24,PNV!$A:$A,0)))</f>
        <v>0</v>
      </c>
      <c r="K31" s="3">
        <f>IF(K29="-",0,INDEX(PNV!$E:$E,MATCH(Plan1!K$24,PNV!$A:$A,0)))</f>
        <v>0</v>
      </c>
      <c r="L31" s="3">
        <f>IF(L29="-",0,INDEX(PNV!$E:$E,MATCH(Plan1!L$24,PNV!$A:$A,0)))</f>
        <v>264.60000000000002</v>
      </c>
      <c r="M31" s="3">
        <f>IF(M29="-",0,INDEX(PNV!$E:$E,MATCH(Plan1!M$24,PNV!$A:$A,0)))</f>
        <v>0</v>
      </c>
      <c r="N31" s="3">
        <f>IF(N29="-",0,INDEX(PNV!$E:$E,MATCH(Plan1!N$24,PNV!$A:$A,0)))</f>
        <v>0</v>
      </c>
      <c r="O31" s="3">
        <f>IF(O29="-",0,INDEX(PNV!$E:$E,MATCH(Plan1!O$24,PNV!$A:$A,0)))</f>
        <v>0</v>
      </c>
      <c r="P31" s="3">
        <f>IF(P29="-",0,INDEX(PNV!$E:$E,MATCH(Plan1!P$24,PNV!$A:$A,0)))</f>
        <v>0</v>
      </c>
      <c r="Q31" s="3">
        <f>IF(Q29="-",0,INDEX(PNV!$E:$E,MATCH(Plan1!Q$24,PNV!$A:$A,0)))</f>
        <v>0</v>
      </c>
      <c r="R31" s="3">
        <f>IF(R29="-",0,INDEX(PNV!$E:$E,MATCH(Plan1!R$24,PNV!$A:$A,0)))</f>
        <v>0</v>
      </c>
      <c r="S31" s="3">
        <f>IF(S29="-",0,INDEX(PNV!$E:$E,MATCH(Plan1!S$24,PNV!$A:$A,0)))</f>
        <v>0</v>
      </c>
      <c r="T31" s="3">
        <f>IF(T29="-",0,INDEX(PNV!$E:$E,MATCH(Plan1!T$24,PNV!$A:$A,0)))</f>
        <v>0</v>
      </c>
      <c r="U31" s="3">
        <f>IF(U29="-",0,INDEX(PNV!$E:$E,MATCH(Plan1!U$24,PNV!$A:$A,0)))</f>
        <v>0</v>
      </c>
      <c r="V31" s="3">
        <f>IF(V29="-",0,INDEX(PNV!$E:$E,MATCH(Plan1!V$24,PNV!$A:$A,0)))</f>
        <v>365.9</v>
      </c>
      <c r="W31" s="3">
        <f>IF(W29="-",0,INDEX(PNV!$E:$E,MATCH(Plan1!W$24,PNV!$A:$A,0)))</f>
        <v>0</v>
      </c>
      <c r="X31" s="3">
        <f>IF(X29="-",0,INDEX(PNV!$E:$E,MATCH(Plan1!X$24,PNV!$A:$A,0)))</f>
        <v>0</v>
      </c>
      <c r="Y31" s="3">
        <f>IF(Y29="-",0,INDEX(PNV!$E:$E,MATCH(Plan1!Y$24,PNV!$A:$A,0)))</f>
        <v>0</v>
      </c>
      <c r="Z31" s="3">
        <f>IF(Z29="-",0,INDEX(PNV!$E:$E,MATCH(Plan1!Z$24,PNV!$A:$A,0)))</f>
        <v>0</v>
      </c>
      <c r="AA31" s="3">
        <f>IF(AA29="-",0,INDEX(PNV!$E:$E,MATCH(Plan1!AA$24,PNV!$A:$A,0)))</f>
        <v>0</v>
      </c>
      <c r="AB31" s="3">
        <f>IF(AB29="-",0,INDEX(PNV!$E:$E,MATCH(Plan1!AB$24,PNV!$A:$A,0)))</f>
        <v>0</v>
      </c>
      <c r="AC31" s="3">
        <f>IF(AC29="-",0,INDEX(PNV!$E:$E,MATCH(Plan1!AC$24,PNV!$A:$A,0)))</f>
        <v>0</v>
      </c>
      <c r="AD31" s="3">
        <f>IF(AD29="-",0,INDEX(PNV!$E:$E,MATCH(Plan1!AD$24,PNV!$A:$A,0)))</f>
        <v>444</v>
      </c>
      <c r="AE31" s="3">
        <f>IF(AE29="-",0,INDEX(PNV!$E:$E,MATCH(Plan1!AE$24,PNV!$A:$A,0)))</f>
        <v>0</v>
      </c>
      <c r="AF31" s="3">
        <f>IF(AF29="-",0,INDEX(PNV!$E:$E,MATCH(Plan1!AF$24,PNV!$A:$A,0)))</f>
        <v>0</v>
      </c>
      <c r="AG31" s="3">
        <f>IF(AG29="-",0,INDEX(PNV!$E:$E,MATCH(Plan1!AG$24,PNV!$A:$A,0)))</f>
        <v>474.7</v>
      </c>
      <c r="AH31" s="3">
        <f>IF(AH29="-",0,INDEX(PNV!$E:$E,MATCH(Plan1!AH$24,PNV!$A:$A,0)))</f>
        <v>0</v>
      </c>
      <c r="AI31" s="3">
        <f>IF(AI29="-",0,INDEX(PNV!$E:$E,MATCH(Plan1!AI$24,PNV!$A:$A,0)))</f>
        <v>0</v>
      </c>
      <c r="AJ31" s="3">
        <f>IF(AJ29="-",0,INDEX(PNV!$E:$E,MATCH(Plan1!AJ$24,PNV!$A:$A,0)))</f>
        <v>0</v>
      </c>
      <c r="AK31" s="3">
        <f>IF(AK29="-",0,INDEX(PNV!$E:$E,MATCH(Plan1!AK$24,PNV!$A:$A,0)))</f>
        <v>512.6</v>
      </c>
      <c r="AL31" s="3">
        <f>IF(AL29="-",0,INDEX(PNV!$E:$E,MATCH(Plan1!AL$24,PNV!$A:$A,0)))</f>
        <v>0</v>
      </c>
      <c r="AM31" s="3">
        <f>IF(AM29="-",0,INDEX(PNV!$E:$E,MATCH(Plan1!AM$24,PNV!$A:$A,0)))</f>
        <v>0</v>
      </c>
      <c r="AN31" s="3">
        <f>IF(AN29="-",0,INDEX(PNV!$E:$E,MATCH(Plan1!AN$24,PNV!$A:$A,0)))</f>
        <v>0</v>
      </c>
      <c r="AO31" s="3">
        <f>IF(AO29="-",0,INDEX(PNV!$E:$E,MATCH(Plan1!AO$24,PNV!$A:$A,0)))</f>
        <v>0</v>
      </c>
      <c r="AP31" s="3">
        <f>IF(AP29="-",0,INDEX(PNV!$E:$E,MATCH(Plan1!AP$24,PNV!$A:$A,0)))</f>
        <v>0</v>
      </c>
      <c r="AQ31" s="3">
        <f>IF(AQ29="-",0,INDEX(PNV!$E:$E,MATCH(Plan1!AQ$24,PNV!$A:$A,0)))</f>
        <v>0</v>
      </c>
      <c r="AR31" s="3">
        <f>IF(AR29="-",0,INDEX(PNV!$E:$E,MATCH(Plan1!AR$24,PNV!$A:$A,0)))</f>
        <v>0</v>
      </c>
      <c r="AS31" s="3">
        <f>IF(AS29="-",0,INDEX(PNV!$E:$E,MATCH(Plan1!AS$24,PNV!$A:$A,0)))</f>
        <v>0</v>
      </c>
      <c r="AT31" s="3">
        <f>IF(AT29="-",0,INDEX(PNV!$E:$E,MATCH(Plan1!AT$24,PNV!$A:$A,0)))</f>
        <v>0</v>
      </c>
      <c r="AU31" s="3">
        <f>IF(AU29="-",0,INDEX(PNV!$E:$E,MATCH(Plan1!AU$24,PNV!$A:$A,0)))</f>
        <v>0</v>
      </c>
      <c r="AV31" s="3">
        <f>IF(AV29="-",0,INDEX(PNV!$E:$E,MATCH(Plan1!AV$24,PNV!$A:$A,0)))</f>
        <v>0</v>
      </c>
      <c r="AW31" s="3">
        <f>IF(AW29="-",0,INDEX(PNV!$E:$E,MATCH(Plan1!AW$24,PNV!$A:$A,0)))</f>
        <v>0</v>
      </c>
      <c r="AX31" s="3">
        <f>IF(AX29="-",0,INDEX(PNV!$E:$E,MATCH(Plan1!AX$24,PNV!$A:$A,0)))</f>
        <v>0</v>
      </c>
      <c r="AY31" s="3">
        <f>IF(AY29="-",0,INDEX(PNV!$E:$E,MATCH(Plan1!AY$24,PNV!$A:$A,0)))</f>
        <v>0</v>
      </c>
      <c r="AZ31" s="3">
        <f>IF(AZ29="-",0,INDEX(PNV!$E:$E,MATCH(Plan1!AZ$24,PNV!$A:$A,0)))</f>
        <v>0</v>
      </c>
      <c r="BA31" s="3">
        <f>IF(BA29="-",0,INDEX(PNV!$E:$E,MATCH(Plan1!BA$24,PNV!$A:$A,0)))</f>
        <v>0</v>
      </c>
      <c r="BB31" s="3">
        <f>IF(BB29="-",0,INDEX(PNV!$E:$E,MATCH(Plan1!BB$24,PNV!$A:$A,0)))</f>
        <v>0</v>
      </c>
      <c r="BC31" s="3">
        <f>IF(BC29="-",0,INDEX(PNV!$E:$E,MATCH(Plan1!BC$24,PNV!$A:$A,0)))</f>
        <v>0</v>
      </c>
      <c r="BD31" s="3">
        <f>IF(BD29="-",0,INDEX(PNV!$E:$E,MATCH(Plan1!BD$24,PNV!$A:$A,0)))</f>
        <v>0</v>
      </c>
      <c r="BE31" s="3">
        <f>IF(BE29="-",0,INDEX(PNV!$E:$E,MATCH(Plan1!BE$24,PNV!$A:$A,0)))</f>
        <v>0</v>
      </c>
      <c r="BF31" s="3">
        <f>IF(BF29="-",0,INDEX(PNV!$E:$E,MATCH(Plan1!BF$24,PNV!$A:$A,0)))</f>
        <v>0</v>
      </c>
      <c r="BG31" s="3">
        <f>IF(BG29="-",0,INDEX(PNV!$E:$E,MATCH(Plan1!BG$24,PNV!$A:$A,0)))</f>
        <v>0</v>
      </c>
      <c r="BH31" s="3">
        <f>IF(BH29="-",0,INDEX(PNV!$E:$E,MATCH(Plan1!BH$24,PNV!$A:$A,0)))</f>
        <v>0</v>
      </c>
      <c r="BI31" s="3">
        <f>IF(BI29="-",0,INDEX(PNV!$E:$E,MATCH(Plan1!BI$24,PNV!$A:$A,0)))</f>
        <v>0</v>
      </c>
      <c r="BJ31" s="3">
        <f>IF(BJ29="-",0,INDEX(PNV!$E:$E,MATCH(Plan1!BJ$24,PNV!$A:$A,0)))</f>
        <v>0</v>
      </c>
      <c r="BK31" s="3">
        <f>IF(BK29="-",0,INDEX(PNV!$E:$E,MATCH(Plan1!BK$24,PNV!$A:$A,0)))</f>
        <v>0</v>
      </c>
      <c r="BL31" s="3">
        <f>IF(BL29="-",0,INDEX(PNV!$E:$E,MATCH(Plan1!BL$24,PNV!$A:$A,0)))</f>
        <v>0</v>
      </c>
      <c r="BM31" s="3">
        <f>IF(BM29="-",0,INDEX(PNV!$E:$E,MATCH(Plan1!BM$24,PNV!$A:$A,0)))</f>
        <v>0</v>
      </c>
      <c r="BN31" s="3">
        <f>IF(BN29="-",0,INDEX(PNV!$E:$E,MATCH(Plan1!BN$24,PNV!$A:$A,0)))</f>
        <v>0</v>
      </c>
      <c r="BO31" s="3">
        <f>IF(BO29="-",0,INDEX(PNV!$E:$E,MATCH(Plan1!BO$24,PNV!$A:$A,0)))</f>
        <v>813.2</v>
      </c>
      <c r="BP31" s="3">
        <f>IF(BP29="-",0,INDEX(PNV!$E:$E,MATCH(Plan1!BP$24,PNV!$A:$A,0)))</f>
        <v>0</v>
      </c>
      <c r="BQ31" s="3">
        <f>IF(BQ29="-",0,INDEX(PNV!$E:$E,MATCH(Plan1!BQ$24,PNV!$A:$A,0)))</f>
        <v>0</v>
      </c>
      <c r="BR31" s="3">
        <f>IF(BR29="-",0,INDEX(PNV!$E:$E,MATCH(Plan1!BR$24,PNV!$A:$A,0)))</f>
        <v>0</v>
      </c>
      <c r="BS31" s="3">
        <f>IF(BS29="-",0,INDEX(PNV!$E:$E,MATCH(Plan1!BS$24,PNV!$A:$A,0)))</f>
        <v>0</v>
      </c>
      <c r="BT31" s="3">
        <f>IF(BT29="-",0,INDEX(PNV!$E:$E,MATCH(Plan1!BT$24,PNV!$A:$A,0)))</f>
        <v>0</v>
      </c>
      <c r="BU31" s="3">
        <f>IF(BU29="-",0,INDEX(PNV!$E:$E,MATCH(Plan1!BU$24,PNV!$A:$A,0)))</f>
        <v>0</v>
      </c>
      <c r="BV31" s="3">
        <f>IF(BV29="-",0,INDEX(PNV!$E:$E,MATCH(Plan1!BV$24,PNV!$A:$A,0)))</f>
        <v>0</v>
      </c>
      <c r="BW31" s="3">
        <f>IF(BW29="-",0,INDEX(PNV!$E:$E,MATCH(Plan1!BW$24,PNV!$A:$A,0)))</f>
        <v>0</v>
      </c>
      <c r="BX31" s="3">
        <f>IF(BX29="-",0,INDEX(PNV!$E:$E,MATCH(Plan1!BX$24,PNV!$A:$A,0)))</f>
        <v>0</v>
      </c>
      <c r="BY31" s="3">
        <f>IF(BY29="-",0,INDEX(PNV!$E:$E,MATCH(Plan1!BY$24,PNV!$A:$A,0)))</f>
        <v>0</v>
      </c>
      <c r="BZ31" s="3">
        <f>IF(BZ29="-",0,INDEX(PNV!$E:$E,MATCH(Plan1!BZ$24,PNV!$A:$A,0)))</f>
        <v>0</v>
      </c>
      <c r="CA31" s="3">
        <f>IF(CA29="-",0,INDEX(PNV!$E:$E,MATCH(Plan1!CA$24,PNV!$A:$A,0)))</f>
        <v>0</v>
      </c>
      <c r="CB31" s="3">
        <f>IF(CB29="-",0,INDEX(PNV!$E:$E,MATCH(Plan1!CB$24,PNV!$A:$A,0)))</f>
        <v>0</v>
      </c>
    </row>
    <row r="32" spans="2:81" x14ac:dyDescent="0.25">
      <c r="B32" s="31" t="s">
        <v>141</v>
      </c>
      <c r="C32" s="32">
        <f>IF(C29="-",0,INDEX(PNV!$F:$F,MATCH(Plan1!C$29,PNV!$A:$A,0)))</f>
        <v>0</v>
      </c>
      <c r="D32" s="32">
        <f>IF(D29="-",0,INDEX(PNV!$F:$F,MATCH(Plan1!D$24,PNV!$A:$A,0)))</f>
        <v>0</v>
      </c>
      <c r="E32" s="32">
        <f>IF(E29="-",0,INDEX(PNV!$F:$F,MATCH(Plan1!E$24,PNV!$A:$A,0)))</f>
        <v>0</v>
      </c>
      <c r="F32" s="32">
        <f>IF(F29="-",0,INDEX(PNV!$F:$F,MATCH(Plan1!F$24,PNV!$A:$A,0)))</f>
        <v>0</v>
      </c>
      <c r="G32" s="32">
        <f>IF(G29="-",0,INDEX(PNV!$F:$F,MATCH(Plan1!G$24,PNV!$A:$A,0)))</f>
        <v>0</v>
      </c>
      <c r="H32" s="32">
        <f>IF(H29="-",0,INDEX(PNV!$F:$F,MATCH(Plan1!H$24,PNV!$A:$A,0)))</f>
        <v>0</v>
      </c>
      <c r="I32" s="32">
        <f>IF(I29="-",0,INDEX(PNV!$F:$F,MATCH(Plan1!I$24,PNV!$A:$A,0)))</f>
        <v>3.4000000000000057</v>
      </c>
      <c r="J32" s="32">
        <f>IF(J29="-",0,INDEX(PNV!$F:$F,MATCH(Plan1!J$24,PNV!$A:$A,0)))</f>
        <v>0</v>
      </c>
      <c r="K32" s="32">
        <f>IF(K29="-",0,INDEX(PNV!$F:$F,MATCH(Plan1!K$24,PNV!$A:$A,0)))</f>
        <v>0</v>
      </c>
      <c r="L32" s="32">
        <f>IF(L29="-",0,INDEX(PNV!$F:$F,MATCH(Plan1!L$24,PNV!$A:$A,0)))</f>
        <v>6.4000000000000341</v>
      </c>
      <c r="M32" s="32">
        <f>IF(M29="-",0,INDEX(PNV!$F:$F,MATCH(Plan1!M$24,PNV!$A:$A,0)))</f>
        <v>0</v>
      </c>
      <c r="N32" s="32">
        <f>IF(N29="-",0,INDEX(PNV!$F:$F,MATCH(Plan1!N$24,PNV!$A:$A,0)))</f>
        <v>0</v>
      </c>
      <c r="O32" s="32">
        <f>IF(O29="-",0,INDEX(PNV!$F:$F,MATCH(Plan1!O$24,PNV!$A:$A,0)))</f>
        <v>0</v>
      </c>
      <c r="P32" s="32">
        <f>IF(P29="-",0,INDEX(PNV!$F:$F,MATCH(Plan1!P$24,PNV!$A:$A,0)))</f>
        <v>0</v>
      </c>
      <c r="Q32" s="32">
        <f>IF(Q29="-",0,INDEX(PNV!$F:$F,MATCH(Plan1!Q$24,PNV!$A:$A,0)))</f>
        <v>0</v>
      </c>
      <c r="R32" s="32">
        <f>IF(R29="-",0,INDEX(PNV!$F:$F,MATCH(Plan1!R$24,PNV!$A:$A,0)))</f>
        <v>0</v>
      </c>
      <c r="S32" s="32">
        <f>IF(S29="-",0,INDEX(PNV!$F:$F,MATCH(Plan1!S$24,PNV!$A:$A,0)))</f>
        <v>0</v>
      </c>
      <c r="T32" s="32">
        <f>IF(T29="-",0,INDEX(PNV!$F:$F,MATCH(Plan1!T$24,PNV!$A:$A,0)))</f>
        <v>0</v>
      </c>
      <c r="U32" s="32">
        <f>IF(U29="-",0,INDEX(PNV!$F:$F,MATCH(Plan1!U$24,PNV!$A:$A,0)))</f>
        <v>0</v>
      </c>
      <c r="V32" s="32">
        <f>IF(V29="-",0,INDEX(PNV!$F:$F,MATCH(Plan1!V$24,PNV!$A:$A,0)))</f>
        <v>1.1999999999999886</v>
      </c>
      <c r="W32" s="32">
        <f>IF(W29="-",0,INDEX(PNV!$F:$F,MATCH(Plan1!W$24,PNV!$A:$A,0)))</f>
        <v>0</v>
      </c>
      <c r="X32" s="32">
        <f>IF(X29="-",0,INDEX(PNV!$F:$F,MATCH(Plan1!X$24,PNV!$A:$A,0)))</f>
        <v>0</v>
      </c>
      <c r="Y32" s="32">
        <f>IF(Y29="-",0,INDEX(PNV!$F:$F,MATCH(Plan1!Y$24,PNV!$A:$A,0)))</f>
        <v>0</v>
      </c>
      <c r="Z32" s="32">
        <f>IF(Z29="-",0,INDEX(PNV!$F:$F,MATCH(Plan1!Z$24,PNV!$A:$A,0)))</f>
        <v>0</v>
      </c>
      <c r="AA32" s="32">
        <f>IF(AA29="-",0,INDEX(PNV!$F:$F,MATCH(Plan1!AA$24,PNV!$A:$A,0)))</f>
        <v>0</v>
      </c>
      <c r="AB32" s="32">
        <f>IF(AB29="-",0,INDEX(PNV!$F:$F,MATCH(Plan1!AB$24,PNV!$A:$A,0)))</f>
        <v>0</v>
      </c>
      <c r="AC32" s="32">
        <f>IF(AC29="-",0,INDEX(PNV!$F:$F,MATCH(Plan1!AC$24,PNV!$A:$A,0)))</f>
        <v>0</v>
      </c>
      <c r="AD32" s="32">
        <f>IF(AD29="-",0,INDEX(PNV!$F:$F,MATCH(Plan1!AD$24,PNV!$A:$A,0)))</f>
        <v>4.6999999999999886</v>
      </c>
      <c r="AE32" s="32">
        <f>IF(AE29="-",0,INDEX(PNV!$F:$F,MATCH(Plan1!AE$24,PNV!$A:$A,0)))</f>
        <v>0</v>
      </c>
      <c r="AF32" s="32">
        <f>IF(AF29="-",0,INDEX(PNV!$F:$F,MATCH(Plan1!AF$24,PNV!$A:$A,0)))</f>
        <v>0</v>
      </c>
      <c r="AG32" s="32">
        <f>IF(AG29="-",0,INDEX(PNV!$F:$F,MATCH(Plan1!AG$24,PNV!$A:$A,0)))</f>
        <v>5.0999999999999659</v>
      </c>
      <c r="AH32" s="32">
        <f>IF(AH29="-",0,INDEX(PNV!$F:$F,MATCH(Plan1!AH$24,PNV!$A:$A,0)))</f>
        <v>0</v>
      </c>
      <c r="AI32" s="32">
        <f>IF(AI29="-",0,INDEX(PNV!$F:$F,MATCH(Plan1!AI$24,PNV!$A:$A,0)))</f>
        <v>0</v>
      </c>
      <c r="AJ32" s="32">
        <f>IF(AJ29="-",0,INDEX(PNV!$F:$F,MATCH(Plan1!AJ$24,PNV!$A:$A,0)))</f>
        <v>0</v>
      </c>
      <c r="AK32" s="32">
        <f>IF(AK29="-",0,INDEX(PNV!$F:$F,MATCH(Plan1!AK$24,PNV!$A:$A,0)))</f>
        <v>4.9000000000000341</v>
      </c>
      <c r="AL32" s="32">
        <f>IF(AL29="-",0,INDEX(PNV!$F:$F,MATCH(Plan1!AL$24,PNV!$A:$A,0)))</f>
        <v>0</v>
      </c>
      <c r="AM32" s="32">
        <f>IF(AM29="-",0,INDEX(PNV!$F:$F,MATCH(Plan1!AM$24,PNV!$A:$A,0)))</f>
        <v>0</v>
      </c>
      <c r="AN32" s="32">
        <f>IF(AN29="-",0,INDEX(PNV!$F:$F,MATCH(Plan1!AN$24,PNV!$A:$A,0)))</f>
        <v>0</v>
      </c>
      <c r="AO32" s="32">
        <f>IF(AO29="-",0,INDEX(PNV!$F:$F,MATCH(Plan1!AO$24,PNV!$A:$A,0)))</f>
        <v>0</v>
      </c>
      <c r="AP32" s="32">
        <f>IF(AP29="-",0,INDEX(PNV!$F:$F,MATCH(Plan1!AP$24,PNV!$A:$A,0)))</f>
        <v>0</v>
      </c>
      <c r="AQ32" s="32">
        <f>IF(AQ29="-",0,INDEX(PNV!$F:$F,MATCH(Plan1!AQ$24,PNV!$A:$A,0)))</f>
        <v>0</v>
      </c>
      <c r="AR32" s="32">
        <f>IF(AR29="-",0,INDEX(PNV!$F:$F,MATCH(Plan1!AR$24,PNV!$A:$A,0)))</f>
        <v>0</v>
      </c>
      <c r="AS32" s="32">
        <f>IF(AS29="-",0,INDEX(PNV!$F:$F,MATCH(Plan1!AS$24,PNV!$A:$A,0)))</f>
        <v>0</v>
      </c>
      <c r="AT32" s="32">
        <f>IF(AT29="-",0,INDEX(PNV!$F:$F,MATCH(Plan1!AT$24,PNV!$A:$A,0)))</f>
        <v>0</v>
      </c>
      <c r="AU32" s="32">
        <f>IF(AU29="-",0,INDEX(PNV!$F:$F,MATCH(Plan1!AU$24,PNV!$A:$A,0)))</f>
        <v>0</v>
      </c>
      <c r="AV32" s="32">
        <f>IF(AV29="-",0,INDEX(PNV!$F:$F,MATCH(Plan1!AV$24,PNV!$A:$A,0)))</f>
        <v>0</v>
      </c>
      <c r="AW32" s="32">
        <f>IF(AW29="-",0,INDEX(PNV!$F:$F,MATCH(Plan1!AW$24,PNV!$A:$A,0)))</f>
        <v>0</v>
      </c>
      <c r="AX32" s="32">
        <f>IF(AX29="-",0,INDEX(PNV!$F:$F,MATCH(Plan1!AX$24,PNV!$A:$A,0)))</f>
        <v>0</v>
      </c>
      <c r="AY32" s="32">
        <f>IF(AY29="-",0,INDEX(PNV!$F:$F,MATCH(Plan1!AY$24,PNV!$A:$A,0)))</f>
        <v>0</v>
      </c>
      <c r="AZ32" s="32">
        <f>IF(AZ29="-",0,INDEX(PNV!$F:$F,MATCH(Plan1!AZ$24,PNV!$A:$A,0)))</f>
        <v>0</v>
      </c>
      <c r="BA32" s="32">
        <f>IF(BA29="-",0,INDEX(PNV!$F:$F,MATCH(Plan1!BA$24,PNV!$A:$A,0)))</f>
        <v>0</v>
      </c>
      <c r="BB32" s="32">
        <f>IF(BB29="-",0,INDEX(PNV!$F:$F,MATCH(Plan1!BB$24,PNV!$A:$A,0)))</f>
        <v>0</v>
      </c>
      <c r="BC32" s="32">
        <f>IF(BC29="-",0,INDEX(PNV!$F:$F,MATCH(Plan1!BC$24,PNV!$A:$A,0)))</f>
        <v>0</v>
      </c>
      <c r="BD32" s="32">
        <f>IF(BD29="-",0,INDEX(PNV!$F:$F,MATCH(Plan1!BD$24,PNV!$A:$A,0)))</f>
        <v>0</v>
      </c>
      <c r="BE32" s="32">
        <f>IF(BE29="-",0,INDEX(PNV!$F:$F,MATCH(Plan1!BE$24,PNV!$A:$A,0)))</f>
        <v>0</v>
      </c>
      <c r="BF32" s="32">
        <f>IF(BF29="-",0,INDEX(PNV!$F:$F,MATCH(Plan1!BF$24,PNV!$A:$A,0)))</f>
        <v>0</v>
      </c>
      <c r="BG32" s="32">
        <f>IF(BG29="-",0,INDEX(PNV!$F:$F,MATCH(Plan1!BG$24,PNV!$A:$A,0)))</f>
        <v>0</v>
      </c>
      <c r="BH32" s="32">
        <f>IF(BH29="-",0,INDEX(PNV!$F:$F,MATCH(Plan1!BH$24,PNV!$A:$A,0)))</f>
        <v>0</v>
      </c>
      <c r="BI32" s="32">
        <f>IF(BI29="-",0,INDEX(PNV!$F:$F,MATCH(Plan1!BI$24,PNV!$A:$A,0)))</f>
        <v>0</v>
      </c>
      <c r="BJ32" s="32">
        <f>IF(BJ29="-",0,INDEX(PNV!$F:$F,MATCH(Plan1!BJ$24,PNV!$A:$A,0)))</f>
        <v>0</v>
      </c>
      <c r="BK32" s="32">
        <f>IF(BK29="-",0,INDEX(PNV!$F:$F,MATCH(Plan1!BK$24,PNV!$A:$A,0)))</f>
        <v>0</v>
      </c>
      <c r="BL32" s="32">
        <f>IF(BL29="-",0,INDEX(PNV!$F:$F,MATCH(Plan1!BL$24,PNV!$A:$A,0)))</f>
        <v>0</v>
      </c>
      <c r="BM32" s="32">
        <f>IF(BM29="-",0,INDEX(PNV!$F:$F,MATCH(Plan1!BM$24,PNV!$A:$A,0)))</f>
        <v>0</v>
      </c>
      <c r="BN32" s="32">
        <f>IF(BN29="-",0,INDEX(PNV!$F:$F,MATCH(Plan1!BN$24,PNV!$A:$A,0)))</f>
        <v>0</v>
      </c>
      <c r="BO32" s="32">
        <f>IF(BO29="-",0,INDEX(PNV!$F:$F,MATCH(Plan1!BO$24,PNV!$A:$A,0)))</f>
        <v>4.7000000000000455</v>
      </c>
      <c r="BP32" s="32">
        <f>IF(BP29="-",0,INDEX(PNV!$F:$F,MATCH(Plan1!BP$24,PNV!$A:$A,0)))</f>
        <v>0</v>
      </c>
      <c r="BQ32" s="32">
        <f>IF(BQ29="-",0,INDEX(PNV!$F:$F,MATCH(Plan1!BQ$24,PNV!$A:$A,0)))</f>
        <v>0</v>
      </c>
      <c r="BR32" s="32">
        <f>IF(BR29="-",0,INDEX(PNV!$F:$F,MATCH(Plan1!BR$24,PNV!$A:$A,0)))</f>
        <v>0</v>
      </c>
      <c r="BS32" s="32">
        <f>IF(BS29="-",0,INDEX(PNV!$F:$F,MATCH(Plan1!BS$24,PNV!$A:$A,0)))</f>
        <v>0</v>
      </c>
      <c r="BT32" s="32">
        <f>IF(BT29="-",0,INDEX(PNV!$F:$F,MATCH(Plan1!BT$24,PNV!$A:$A,0)))</f>
        <v>0</v>
      </c>
      <c r="BU32" s="32">
        <f>IF(BU29="-",0,INDEX(PNV!$F:$F,MATCH(Plan1!BU$24,PNV!$A:$A,0)))</f>
        <v>0</v>
      </c>
      <c r="BV32" s="32">
        <f>IF(BV29="-",0,INDEX(PNV!$F:$F,MATCH(Plan1!BV$24,PNV!$A:$A,0)))</f>
        <v>0</v>
      </c>
      <c r="BW32" s="32">
        <f>IF(BW29="-",0,INDEX(PNV!$F:$F,MATCH(Plan1!BW$24,PNV!$A:$A,0)))</f>
        <v>0</v>
      </c>
      <c r="BX32" s="32">
        <f>IF(BX29="-",0,INDEX(PNV!$F:$F,MATCH(Plan1!BX$24,PNV!$A:$A,0)))</f>
        <v>0</v>
      </c>
      <c r="BY32" s="32">
        <f>IF(BY29="-",0,INDEX(PNV!$F:$F,MATCH(Plan1!BY$24,PNV!$A:$A,0)))</f>
        <v>0</v>
      </c>
      <c r="BZ32" s="32">
        <f>IF(BZ29="-",0,INDEX(PNV!$F:$F,MATCH(Plan1!BZ$24,PNV!$A:$A,0)))</f>
        <v>0</v>
      </c>
      <c r="CA32" s="32">
        <f>IF(CA29="-",0,INDEX(PNV!$F:$F,MATCH(Plan1!CA$24,PNV!$A:$A,0)))</f>
        <v>0</v>
      </c>
      <c r="CB32" s="32">
        <f>IF(CB29="-",0,INDEX(PNV!$F:$F,MATCH(Plan1!CB$24,PNV!$A:$A,0)))</f>
        <v>0</v>
      </c>
    </row>
    <row r="33" spans="2:80" x14ac:dyDescent="0.25">
      <c r="B33" s="31" t="s">
        <v>142</v>
      </c>
      <c r="C33" s="34">
        <f t="shared" ref="C33:AH33" si="10">IF(C29="-",0,IF(AND(C$30&lt;C$2,C$31&gt;D$2)=TRUE,D$2-C$2,IF(AND(C$30&gt;C$2,C$31&gt;D$2)=TRUE,D$2-C$30,IF(AND(C$30&gt;=C$2,C$31&lt;D$2)=TRUE,C$32,IF(AND(C$30&lt;C$2,C$31&lt;=D$2)=TRUE,C$31-C$2)))))</f>
        <v>0</v>
      </c>
      <c r="D33" s="34">
        <f t="shared" si="10"/>
        <v>0</v>
      </c>
      <c r="E33" s="34">
        <f t="shared" si="10"/>
        <v>0</v>
      </c>
      <c r="F33" s="34">
        <f t="shared" si="10"/>
        <v>0</v>
      </c>
      <c r="G33" s="34">
        <f t="shared" si="10"/>
        <v>0</v>
      </c>
      <c r="H33" s="34">
        <f t="shared" si="10"/>
        <v>0</v>
      </c>
      <c r="I33" s="34">
        <f t="shared" si="10"/>
        <v>3.4000000000000057</v>
      </c>
      <c r="J33" s="34">
        <f t="shared" si="10"/>
        <v>0</v>
      </c>
      <c r="K33" s="34">
        <f t="shared" si="10"/>
        <v>0</v>
      </c>
      <c r="L33" s="34">
        <f t="shared" si="10"/>
        <v>6.4000000000000341</v>
      </c>
      <c r="M33" s="34">
        <f t="shared" si="10"/>
        <v>0</v>
      </c>
      <c r="N33" s="34">
        <f t="shared" si="10"/>
        <v>0</v>
      </c>
      <c r="O33" s="34">
        <f t="shared" si="10"/>
        <v>0</v>
      </c>
      <c r="P33" s="34">
        <f t="shared" si="10"/>
        <v>0</v>
      </c>
      <c r="Q33" s="34">
        <f t="shared" si="10"/>
        <v>0</v>
      </c>
      <c r="R33" s="34">
        <f t="shared" si="10"/>
        <v>0</v>
      </c>
      <c r="S33" s="34">
        <f t="shared" si="10"/>
        <v>0</v>
      </c>
      <c r="T33" s="34">
        <f t="shared" si="10"/>
        <v>0</v>
      </c>
      <c r="U33" s="34">
        <f t="shared" si="10"/>
        <v>0</v>
      </c>
      <c r="V33" s="34">
        <f t="shared" si="10"/>
        <v>1.1999999999999886</v>
      </c>
      <c r="W33" s="34">
        <f t="shared" si="10"/>
        <v>0</v>
      </c>
      <c r="X33" s="34">
        <f t="shared" si="10"/>
        <v>0</v>
      </c>
      <c r="Y33" s="34">
        <f t="shared" si="10"/>
        <v>0</v>
      </c>
      <c r="Z33" s="34">
        <f t="shared" si="10"/>
        <v>0</v>
      </c>
      <c r="AA33" s="34">
        <f t="shared" si="10"/>
        <v>0</v>
      </c>
      <c r="AB33" s="34">
        <f t="shared" si="10"/>
        <v>0</v>
      </c>
      <c r="AC33" s="34">
        <f t="shared" si="10"/>
        <v>0</v>
      </c>
      <c r="AD33" s="34">
        <f t="shared" si="10"/>
        <v>4.6999999999999886</v>
      </c>
      <c r="AE33" s="34">
        <f t="shared" si="10"/>
        <v>0</v>
      </c>
      <c r="AF33" s="34">
        <f t="shared" si="10"/>
        <v>0</v>
      </c>
      <c r="AG33" s="34">
        <f t="shared" si="10"/>
        <v>5.0999999999999659</v>
      </c>
      <c r="AH33" s="34">
        <f t="shared" si="10"/>
        <v>0</v>
      </c>
      <c r="AI33" s="34">
        <f t="shared" ref="AI33:BN33" si="11">IF(AI29="-",0,IF(AND(AI$30&lt;AI$2,AI$31&gt;AJ$2)=TRUE,AJ$2-AI$2,IF(AND(AI$30&gt;AI$2,AI$31&gt;AJ$2)=TRUE,AJ$2-AI$30,IF(AND(AI$30&gt;=AI$2,AI$31&lt;AJ$2)=TRUE,AI$32,IF(AND(AI$30&lt;AI$2,AI$31&lt;=AJ$2)=TRUE,AI$31-AI$2)))))</f>
        <v>0</v>
      </c>
      <c r="AJ33" s="34">
        <f t="shared" si="11"/>
        <v>0</v>
      </c>
      <c r="AK33" s="34">
        <f t="shared" si="11"/>
        <v>4.9000000000000341</v>
      </c>
      <c r="AL33" s="34">
        <f t="shared" si="11"/>
        <v>0</v>
      </c>
      <c r="AM33" s="34">
        <f t="shared" si="11"/>
        <v>0</v>
      </c>
      <c r="AN33" s="34">
        <f t="shared" si="11"/>
        <v>0</v>
      </c>
      <c r="AO33" s="34">
        <f t="shared" si="11"/>
        <v>0</v>
      </c>
      <c r="AP33" s="34">
        <f t="shared" si="11"/>
        <v>0</v>
      </c>
      <c r="AQ33" s="34">
        <f t="shared" si="11"/>
        <v>0</v>
      </c>
      <c r="AR33" s="34">
        <f t="shared" si="11"/>
        <v>0</v>
      </c>
      <c r="AS33" s="34">
        <f t="shared" si="11"/>
        <v>0</v>
      </c>
      <c r="AT33" s="34">
        <f t="shared" si="11"/>
        <v>0</v>
      </c>
      <c r="AU33" s="34">
        <f t="shared" si="11"/>
        <v>0</v>
      </c>
      <c r="AV33" s="34">
        <f t="shared" si="11"/>
        <v>0</v>
      </c>
      <c r="AW33" s="34">
        <f t="shared" si="11"/>
        <v>0</v>
      </c>
      <c r="AX33" s="34">
        <f t="shared" si="11"/>
        <v>0</v>
      </c>
      <c r="AY33" s="34">
        <f t="shared" si="11"/>
        <v>0</v>
      </c>
      <c r="AZ33" s="34">
        <f t="shared" si="11"/>
        <v>0</v>
      </c>
      <c r="BA33" s="34">
        <f t="shared" si="11"/>
        <v>0</v>
      </c>
      <c r="BB33" s="34">
        <f t="shared" si="11"/>
        <v>0</v>
      </c>
      <c r="BC33" s="34">
        <f t="shared" si="11"/>
        <v>0</v>
      </c>
      <c r="BD33" s="34">
        <f t="shared" si="11"/>
        <v>0</v>
      </c>
      <c r="BE33" s="34">
        <f t="shared" si="11"/>
        <v>0</v>
      </c>
      <c r="BF33" s="34">
        <f t="shared" si="11"/>
        <v>0</v>
      </c>
      <c r="BG33" s="34">
        <f t="shared" si="11"/>
        <v>0</v>
      </c>
      <c r="BH33" s="34">
        <f t="shared" si="11"/>
        <v>0</v>
      </c>
      <c r="BI33" s="34">
        <f t="shared" si="11"/>
        <v>0</v>
      </c>
      <c r="BJ33" s="34">
        <f t="shared" si="11"/>
        <v>0</v>
      </c>
      <c r="BK33" s="34">
        <f t="shared" si="11"/>
        <v>0</v>
      </c>
      <c r="BL33" s="34">
        <f t="shared" si="11"/>
        <v>0</v>
      </c>
      <c r="BM33" s="34">
        <f t="shared" si="11"/>
        <v>0</v>
      </c>
      <c r="BN33" s="34">
        <f t="shared" si="11"/>
        <v>0</v>
      </c>
      <c r="BO33" s="34">
        <f t="shared" ref="BO33:CB33" si="12">IF(BO29="-",0,IF(AND(BO$30&lt;BO$2,BO$31&gt;BP$2)=TRUE,BP$2-BO$2,IF(AND(BO$30&gt;BO$2,BO$31&gt;BP$2)=TRUE,BP$2-BO$30,IF(AND(BO$30&gt;=BO$2,BO$31&lt;BP$2)=TRUE,BO$32,IF(AND(BO$30&lt;BO$2,BO$31&lt;=BP$2)=TRUE,BO$31-BO$2)))))</f>
        <v>4.7000000000000455</v>
      </c>
      <c r="BP33" s="34">
        <f t="shared" si="12"/>
        <v>0</v>
      </c>
      <c r="BQ33" s="34">
        <f t="shared" si="12"/>
        <v>0</v>
      </c>
      <c r="BR33" s="34">
        <f t="shared" si="12"/>
        <v>0</v>
      </c>
      <c r="BS33" s="34">
        <f t="shared" si="12"/>
        <v>0</v>
      </c>
      <c r="BT33" s="34">
        <f t="shared" si="12"/>
        <v>0</v>
      </c>
      <c r="BU33" s="34">
        <f t="shared" si="12"/>
        <v>0</v>
      </c>
      <c r="BV33" s="34">
        <f t="shared" si="12"/>
        <v>0</v>
      </c>
      <c r="BW33" s="34">
        <f t="shared" si="12"/>
        <v>0</v>
      </c>
      <c r="BX33" s="34">
        <f t="shared" si="12"/>
        <v>0</v>
      </c>
      <c r="BY33" s="34">
        <f t="shared" si="12"/>
        <v>0</v>
      </c>
      <c r="BZ33" s="34">
        <f t="shared" si="12"/>
        <v>0</v>
      </c>
      <c r="CA33" s="34">
        <f t="shared" si="12"/>
        <v>0</v>
      </c>
      <c r="CB33" s="34">
        <f t="shared" si="12"/>
        <v>0</v>
      </c>
    </row>
    <row r="34" spans="2:80" x14ac:dyDescent="0.25">
      <c r="C34" s="33">
        <f>C33+C28+C23</f>
        <v>10</v>
      </c>
      <c r="D34" s="33">
        <f t="shared" ref="D34:BO34" si="13">D33+D28+D23</f>
        <v>10</v>
      </c>
      <c r="E34" s="33">
        <f t="shared" si="13"/>
        <v>10</v>
      </c>
      <c r="F34" s="33">
        <f t="shared" si="13"/>
        <v>10</v>
      </c>
      <c r="G34" s="33">
        <f t="shared" si="13"/>
        <v>10</v>
      </c>
      <c r="H34" s="33">
        <f t="shared" si="13"/>
        <v>10</v>
      </c>
      <c r="I34" s="33">
        <f t="shared" si="13"/>
        <v>12</v>
      </c>
      <c r="J34" s="33">
        <f t="shared" si="13"/>
        <v>10</v>
      </c>
      <c r="K34" s="33">
        <f t="shared" si="13"/>
        <v>10</v>
      </c>
      <c r="L34" s="33">
        <f t="shared" si="13"/>
        <v>14.500000000000057</v>
      </c>
      <c r="M34" s="33">
        <f t="shared" si="13"/>
        <v>10</v>
      </c>
      <c r="N34" s="33">
        <f t="shared" si="13"/>
        <v>10</v>
      </c>
      <c r="O34" s="33">
        <f t="shared" si="13"/>
        <v>10</v>
      </c>
      <c r="P34" s="33">
        <f t="shared" si="13"/>
        <v>10</v>
      </c>
      <c r="Q34" s="33">
        <f t="shared" si="13"/>
        <v>10</v>
      </c>
      <c r="R34" s="33">
        <f t="shared" si="13"/>
        <v>10</v>
      </c>
      <c r="S34" s="33">
        <f t="shared" si="13"/>
        <v>10</v>
      </c>
      <c r="T34" s="33">
        <f t="shared" si="13"/>
        <v>10</v>
      </c>
      <c r="U34" s="33">
        <f t="shared" si="13"/>
        <v>10</v>
      </c>
      <c r="V34" s="33">
        <f t="shared" si="13"/>
        <v>10.599999999999966</v>
      </c>
      <c r="W34" s="33">
        <f t="shared" si="13"/>
        <v>10</v>
      </c>
      <c r="X34" s="33">
        <f t="shared" si="13"/>
        <v>10</v>
      </c>
      <c r="Y34" s="33">
        <f t="shared" si="13"/>
        <v>10</v>
      </c>
      <c r="Z34" s="33">
        <f t="shared" si="13"/>
        <v>10</v>
      </c>
      <c r="AA34" s="33">
        <f t="shared" si="13"/>
        <v>10</v>
      </c>
      <c r="AB34" s="33">
        <f t="shared" si="13"/>
        <v>10</v>
      </c>
      <c r="AC34" s="33">
        <f t="shared" si="13"/>
        <v>10</v>
      </c>
      <c r="AD34" s="33">
        <f t="shared" si="13"/>
        <v>12.199999999999989</v>
      </c>
      <c r="AE34" s="33">
        <f t="shared" si="13"/>
        <v>10</v>
      </c>
      <c r="AF34" s="33">
        <f t="shared" si="13"/>
        <v>10</v>
      </c>
      <c r="AG34" s="33">
        <f t="shared" si="13"/>
        <v>13.299999999999955</v>
      </c>
      <c r="AH34" s="33">
        <f t="shared" si="13"/>
        <v>10</v>
      </c>
      <c r="AI34" s="33">
        <f t="shared" si="13"/>
        <v>10</v>
      </c>
      <c r="AJ34" s="33">
        <f t="shared" si="13"/>
        <v>10</v>
      </c>
      <c r="AK34" s="33">
        <f t="shared" si="13"/>
        <v>11.000000000000057</v>
      </c>
      <c r="AL34" s="33">
        <f t="shared" si="13"/>
        <v>10</v>
      </c>
      <c r="AM34" s="33">
        <f t="shared" si="13"/>
        <v>10</v>
      </c>
      <c r="AN34" s="33">
        <f t="shared" si="13"/>
        <v>10</v>
      </c>
      <c r="AO34" s="33">
        <f t="shared" si="13"/>
        <v>10</v>
      </c>
      <c r="AP34" s="33">
        <f t="shared" si="13"/>
        <v>10</v>
      </c>
      <c r="AQ34" s="33">
        <f t="shared" si="13"/>
        <v>10</v>
      </c>
      <c r="AR34" s="33">
        <f t="shared" si="13"/>
        <v>10</v>
      </c>
      <c r="AS34" s="33">
        <f t="shared" si="13"/>
        <v>10</v>
      </c>
      <c r="AT34" s="33">
        <f t="shared" si="13"/>
        <v>10</v>
      </c>
      <c r="AU34" s="33">
        <f t="shared" si="13"/>
        <v>10</v>
      </c>
      <c r="AV34" s="33">
        <f t="shared" si="13"/>
        <v>10</v>
      </c>
      <c r="AW34" s="33">
        <f t="shared" si="13"/>
        <v>10</v>
      </c>
      <c r="AX34" s="33">
        <f t="shared" si="13"/>
        <v>10</v>
      </c>
      <c r="AY34" s="33">
        <f t="shared" si="13"/>
        <v>10</v>
      </c>
      <c r="AZ34" s="33">
        <f t="shared" si="13"/>
        <v>10</v>
      </c>
      <c r="BA34" s="33">
        <f t="shared" si="13"/>
        <v>10</v>
      </c>
      <c r="BB34" s="33">
        <f t="shared" si="13"/>
        <v>10</v>
      </c>
      <c r="BC34" s="33">
        <f t="shared" si="13"/>
        <v>10</v>
      </c>
      <c r="BD34" s="33">
        <f t="shared" si="13"/>
        <v>10</v>
      </c>
      <c r="BE34" s="33">
        <f t="shared" si="13"/>
        <v>10</v>
      </c>
      <c r="BF34" s="33">
        <f t="shared" si="13"/>
        <v>10</v>
      </c>
      <c r="BG34" s="33">
        <f t="shared" si="13"/>
        <v>10</v>
      </c>
      <c r="BH34" s="33">
        <f t="shared" si="13"/>
        <v>10</v>
      </c>
      <c r="BI34" s="33">
        <f t="shared" si="13"/>
        <v>10</v>
      </c>
      <c r="BJ34" s="33">
        <f t="shared" si="13"/>
        <v>10</v>
      </c>
      <c r="BK34" s="33">
        <f t="shared" si="13"/>
        <v>10</v>
      </c>
      <c r="BL34" s="33">
        <f t="shared" si="13"/>
        <v>10</v>
      </c>
      <c r="BM34" s="33">
        <f t="shared" si="13"/>
        <v>10</v>
      </c>
      <c r="BN34" s="33">
        <f t="shared" si="13"/>
        <v>10</v>
      </c>
      <c r="BO34" s="33">
        <f t="shared" si="13"/>
        <v>11.400000000000091</v>
      </c>
      <c r="BP34" s="33">
        <f t="shared" ref="BP34:CB34" si="14">BP33+BP28+BP23</f>
        <v>10</v>
      </c>
      <c r="BQ34" s="33">
        <f t="shared" si="14"/>
        <v>10</v>
      </c>
      <c r="BR34" s="33">
        <f t="shared" si="14"/>
        <v>10</v>
      </c>
      <c r="BS34" s="33">
        <f t="shared" si="14"/>
        <v>10</v>
      </c>
      <c r="BT34" s="33">
        <f t="shared" si="14"/>
        <v>10</v>
      </c>
      <c r="BU34" s="33">
        <f t="shared" si="14"/>
        <v>10</v>
      </c>
      <c r="BV34" s="33">
        <f t="shared" si="14"/>
        <v>10</v>
      </c>
      <c r="BW34" s="33">
        <f t="shared" si="14"/>
        <v>10</v>
      </c>
      <c r="BX34" s="33">
        <f t="shared" si="14"/>
        <v>10</v>
      </c>
      <c r="BY34" s="33">
        <f t="shared" si="14"/>
        <v>10</v>
      </c>
      <c r="BZ34" s="33">
        <f t="shared" si="14"/>
        <v>10</v>
      </c>
      <c r="CA34" s="33">
        <f t="shared" si="14"/>
        <v>10</v>
      </c>
      <c r="CB34" s="33">
        <f t="shared" si="14"/>
        <v>2.2999999999999545</v>
      </c>
    </row>
  </sheetData>
  <mergeCells count="9">
    <mergeCell ref="C13:D13"/>
    <mergeCell ref="I13:N13"/>
    <mergeCell ref="O13:AA13"/>
    <mergeCell ref="AE13:AW13"/>
    <mergeCell ref="BQ13:CC13"/>
    <mergeCell ref="BG13:BP13"/>
    <mergeCell ref="AX13:BF13"/>
    <mergeCell ref="E13:H13"/>
    <mergeCell ref="AB13:AD13"/>
  </mergeCells>
  <phoneticPr fontId="6" type="noConversion"/>
  <pageMargins left="0.51" right="0.51" top="1.18" bottom="0.79000000000000015" header="0.31" footer="0.31"/>
  <pageSetup paperSize="8" scale="22" orientation="landscape" r:id="rId1"/>
  <headerFooter>
    <oddHeader>&amp;L&amp;G&amp;C&amp;"Times New Roman,Bold"&amp;18Anexo 03 - Diagrama Unifilar do Nivel de Sensibilidade Global - LOTE 01&amp;R&amp;8&amp;G</oddHeader>
  </headerFooter>
  <drawing r:id="rId2"/>
  <legacyDrawingHF r:id="rId3"/>
  <extLst>
    <ext xmlns:mx="http://schemas.microsoft.com/office/mac/excel/2008/main" uri="{64002731-A6B0-56B0-2670-7721B7C09600}">
      <mx:PLV Mode="1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topLeftCell="A28" workbookViewId="0">
      <selection activeCell="A2" sqref="A2:A50"/>
    </sheetView>
  </sheetViews>
  <sheetFormatPr defaultColWidth="8.85546875" defaultRowHeight="15" x14ac:dyDescent="0.25"/>
  <cols>
    <col min="1" max="1" width="13.28515625" style="19" customWidth="1"/>
    <col min="2" max="3" width="42.42578125" bestFit="1" customWidth="1"/>
    <col min="4" max="6" width="9.85546875" style="19" customWidth="1"/>
  </cols>
  <sheetData>
    <row r="1" spans="1:6" x14ac:dyDescent="0.25">
      <c r="A1" s="21" t="s">
        <v>122</v>
      </c>
      <c r="B1" s="22" t="s">
        <v>123</v>
      </c>
      <c r="C1" s="22" t="s">
        <v>124</v>
      </c>
      <c r="D1" s="21" t="s">
        <v>125</v>
      </c>
      <c r="E1" s="21" t="s">
        <v>126</v>
      </c>
      <c r="F1" s="21" t="s">
        <v>127</v>
      </c>
    </row>
    <row r="2" spans="1:6" x14ac:dyDescent="0.25">
      <c r="A2" s="19" t="s">
        <v>23</v>
      </c>
      <c r="B2" t="s">
        <v>24</v>
      </c>
      <c r="C2" t="s">
        <v>25</v>
      </c>
      <c r="D2" s="20">
        <v>166.5</v>
      </c>
      <c r="E2" s="20">
        <v>171</v>
      </c>
      <c r="F2" s="20">
        <v>4.5</v>
      </c>
    </row>
    <row r="3" spans="1:6" x14ac:dyDescent="0.25">
      <c r="A3" s="19" t="s">
        <v>26</v>
      </c>
      <c r="B3" t="s">
        <v>25</v>
      </c>
      <c r="C3" t="s">
        <v>27</v>
      </c>
      <c r="D3" s="20">
        <v>171</v>
      </c>
      <c r="E3" s="20">
        <v>180.7</v>
      </c>
      <c r="F3" s="20">
        <v>9.6999999999999886</v>
      </c>
    </row>
    <row r="4" spans="1:6" x14ac:dyDescent="0.25">
      <c r="A4" s="19" t="s">
        <v>28</v>
      </c>
      <c r="B4" t="s">
        <v>27</v>
      </c>
      <c r="C4" t="s">
        <v>29</v>
      </c>
      <c r="D4" s="20">
        <v>180.7</v>
      </c>
      <c r="E4" s="20">
        <v>192.5</v>
      </c>
      <c r="F4" s="20">
        <v>11.800000000000011</v>
      </c>
    </row>
    <row r="5" spans="1:6" x14ac:dyDescent="0.25">
      <c r="A5" s="19" t="s">
        <v>30</v>
      </c>
      <c r="B5" t="s">
        <v>29</v>
      </c>
      <c r="C5" t="s">
        <v>31</v>
      </c>
      <c r="D5" s="20">
        <v>192.5</v>
      </c>
      <c r="E5" s="20">
        <v>207.8</v>
      </c>
      <c r="F5" s="20">
        <v>15.300000000000011</v>
      </c>
    </row>
    <row r="6" spans="1:6" x14ac:dyDescent="0.25">
      <c r="A6" s="19" t="s">
        <v>32</v>
      </c>
      <c r="B6" t="s">
        <v>31</v>
      </c>
      <c r="C6" t="s">
        <v>33</v>
      </c>
      <c r="D6" s="20">
        <v>207.8</v>
      </c>
      <c r="E6" s="20">
        <v>220</v>
      </c>
      <c r="F6" s="20">
        <v>12.199999999999989</v>
      </c>
    </row>
    <row r="7" spans="1:6" x14ac:dyDescent="0.25">
      <c r="A7" s="19" t="s">
        <v>34</v>
      </c>
      <c r="B7" t="s">
        <v>33</v>
      </c>
      <c r="C7" t="s">
        <v>35</v>
      </c>
      <c r="D7" s="20">
        <v>220</v>
      </c>
      <c r="E7" s="20">
        <v>231.7</v>
      </c>
      <c r="F7" s="20">
        <v>11.699999999999989</v>
      </c>
    </row>
    <row r="8" spans="1:6" x14ac:dyDescent="0.25">
      <c r="A8" s="19" t="s">
        <v>36</v>
      </c>
      <c r="B8" t="s">
        <v>35</v>
      </c>
      <c r="C8" t="s">
        <v>37</v>
      </c>
      <c r="D8" s="20">
        <v>231.7</v>
      </c>
      <c r="E8" s="20">
        <v>235.1</v>
      </c>
      <c r="F8" s="20">
        <v>3.4000000000000057</v>
      </c>
    </row>
    <row r="9" spans="1:6" x14ac:dyDescent="0.25">
      <c r="A9" s="19" t="s">
        <v>38</v>
      </c>
      <c r="B9" t="s">
        <v>37</v>
      </c>
      <c r="C9" t="s">
        <v>39</v>
      </c>
      <c r="D9" s="20">
        <v>235.1</v>
      </c>
      <c r="E9" s="20">
        <v>249.6</v>
      </c>
      <c r="F9" s="20">
        <v>14.5</v>
      </c>
    </row>
    <row r="10" spans="1:6" x14ac:dyDescent="0.25">
      <c r="A10" s="19" t="s">
        <v>40</v>
      </c>
      <c r="B10" t="s">
        <v>39</v>
      </c>
      <c r="C10" t="s">
        <v>41</v>
      </c>
      <c r="D10" s="20">
        <v>249.6</v>
      </c>
      <c r="E10" s="20">
        <v>258.2</v>
      </c>
      <c r="F10" s="20">
        <v>8.5999999999999943</v>
      </c>
    </row>
    <row r="11" spans="1:6" x14ac:dyDescent="0.25">
      <c r="A11" s="19" t="s">
        <v>42</v>
      </c>
      <c r="B11" t="s">
        <v>41</v>
      </c>
      <c r="C11" t="s">
        <v>43</v>
      </c>
      <c r="D11" s="20">
        <v>258.2</v>
      </c>
      <c r="E11" s="20">
        <v>264.60000000000002</v>
      </c>
      <c r="F11" s="20">
        <v>6.4000000000000341</v>
      </c>
    </row>
    <row r="12" spans="1:6" x14ac:dyDescent="0.25">
      <c r="A12" s="19" t="s">
        <v>44</v>
      </c>
      <c r="B12" t="s">
        <v>43</v>
      </c>
      <c r="C12" t="s">
        <v>45</v>
      </c>
      <c r="D12" s="20">
        <v>264.60000000000002</v>
      </c>
      <c r="E12" s="20">
        <v>284.2</v>
      </c>
      <c r="F12" s="20">
        <v>19.599999999999966</v>
      </c>
    </row>
    <row r="13" spans="1:6" x14ac:dyDescent="0.25">
      <c r="A13" s="19" t="s">
        <v>46</v>
      </c>
      <c r="B13" t="s">
        <v>45</v>
      </c>
      <c r="C13" t="s">
        <v>47</v>
      </c>
      <c r="D13" s="20">
        <v>284.2</v>
      </c>
      <c r="E13" s="20">
        <v>288.5</v>
      </c>
      <c r="F13" s="20">
        <v>4.3000000000000114</v>
      </c>
    </row>
    <row r="14" spans="1:6" x14ac:dyDescent="0.25">
      <c r="A14" s="19" t="s">
        <v>48</v>
      </c>
      <c r="B14" t="s">
        <v>47</v>
      </c>
      <c r="C14" t="s">
        <v>49</v>
      </c>
      <c r="D14" s="20">
        <v>288.5</v>
      </c>
      <c r="E14" s="20">
        <v>302.39999999999998</v>
      </c>
      <c r="F14" s="20">
        <v>13.899999999999977</v>
      </c>
    </row>
    <row r="15" spans="1:6" x14ac:dyDescent="0.25">
      <c r="A15" s="19" t="s">
        <v>50</v>
      </c>
      <c r="B15" t="s">
        <v>49</v>
      </c>
      <c r="C15" t="s">
        <v>51</v>
      </c>
      <c r="D15" s="20">
        <v>302.39999999999998</v>
      </c>
      <c r="E15" s="20">
        <v>327.5</v>
      </c>
      <c r="F15" s="20">
        <v>25.100000000000023</v>
      </c>
    </row>
    <row r="16" spans="1:6" x14ac:dyDescent="0.25">
      <c r="A16" s="19" t="s">
        <v>52</v>
      </c>
      <c r="B16" t="s">
        <v>51</v>
      </c>
      <c r="C16" t="s">
        <v>53</v>
      </c>
      <c r="D16" s="20">
        <v>327.5</v>
      </c>
      <c r="E16" s="20">
        <v>348.2</v>
      </c>
      <c r="F16" s="20">
        <v>20.699999999999989</v>
      </c>
    </row>
    <row r="17" spans="1:6" x14ac:dyDescent="0.25">
      <c r="A17" s="19" t="s">
        <v>54</v>
      </c>
      <c r="B17" t="s">
        <v>53</v>
      </c>
      <c r="C17" t="s">
        <v>55</v>
      </c>
      <c r="D17" s="20">
        <v>348.2</v>
      </c>
      <c r="E17" s="20">
        <v>364.7</v>
      </c>
      <c r="F17" s="20">
        <v>16.5</v>
      </c>
    </row>
    <row r="18" spans="1:6" x14ac:dyDescent="0.25">
      <c r="A18" s="19" t="s">
        <v>56</v>
      </c>
      <c r="B18" t="s">
        <v>55</v>
      </c>
      <c r="C18" t="s">
        <v>57</v>
      </c>
      <c r="D18" s="20">
        <v>364.7</v>
      </c>
      <c r="E18" s="20">
        <v>365.9</v>
      </c>
      <c r="F18" s="20">
        <v>1.1999999999999886</v>
      </c>
    </row>
    <row r="19" spans="1:6" x14ac:dyDescent="0.25">
      <c r="A19" s="19" t="s">
        <v>58</v>
      </c>
      <c r="B19" t="s">
        <v>57</v>
      </c>
      <c r="C19" t="s">
        <v>59</v>
      </c>
      <c r="D19" s="20">
        <v>365.9</v>
      </c>
      <c r="E19" s="20">
        <v>396.6</v>
      </c>
      <c r="F19" s="20">
        <v>30.700000000000045</v>
      </c>
    </row>
    <row r="20" spans="1:6" x14ac:dyDescent="0.25">
      <c r="A20" s="19" t="s">
        <v>60</v>
      </c>
      <c r="B20" t="s">
        <v>59</v>
      </c>
      <c r="C20" t="s">
        <v>61</v>
      </c>
      <c r="D20" s="20">
        <v>396.6</v>
      </c>
      <c r="E20" s="20">
        <v>423.5</v>
      </c>
      <c r="F20" s="20">
        <v>26.899999999999977</v>
      </c>
    </row>
    <row r="21" spans="1:6" x14ac:dyDescent="0.25">
      <c r="A21" s="19" t="s">
        <v>62</v>
      </c>
      <c r="B21" t="s">
        <v>61</v>
      </c>
      <c r="C21" t="s">
        <v>63</v>
      </c>
      <c r="D21" s="20">
        <v>423.5</v>
      </c>
      <c r="E21" s="20">
        <v>439.3</v>
      </c>
      <c r="F21" s="20">
        <v>15.800000000000011</v>
      </c>
    </row>
    <row r="22" spans="1:6" x14ac:dyDescent="0.25">
      <c r="A22" s="19" t="s">
        <v>64</v>
      </c>
      <c r="B22" t="s">
        <v>63</v>
      </c>
      <c r="C22" t="s">
        <v>65</v>
      </c>
      <c r="D22" s="20">
        <v>439.3</v>
      </c>
      <c r="E22" s="20">
        <v>444</v>
      </c>
      <c r="F22" s="20">
        <v>4.6999999999999886</v>
      </c>
    </row>
    <row r="23" spans="1:6" x14ac:dyDescent="0.25">
      <c r="A23" s="19" t="s">
        <v>66</v>
      </c>
      <c r="B23" t="s">
        <v>65</v>
      </c>
      <c r="C23" t="s">
        <v>67</v>
      </c>
      <c r="D23" s="20">
        <v>444</v>
      </c>
      <c r="E23" s="20">
        <v>445.6</v>
      </c>
      <c r="F23" s="20">
        <v>1.6000000000000227</v>
      </c>
    </row>
    <row r="24" spans="1:6" x14ac:dyDescent="0.25">
      <c r="A24" s="19" t="s">
        <v>68</v>
      </c>
      <c r="B24" t="s">
        <v>67</v>
      </c>
      <c r="C24" t="s">
        <v>69</v>
      </c>
      <c r="D24" s="20">
        <v>445.6</v>
      </c>
      <c r="E24" s="20">
        <v>447</v>
      </c>
      <c r="F24" s="20">
        <v>1.3999999999999773</v>
      </c>
    </row>
    <row r="25" spans="1:6" x14ac:dyDescent="0.25">
      <c r="A25" s="19" t="s">
        <v>70</v>
      </c>
      <c r="B25" t="s">
        <v>69</v>
      </c>
      <c r="C25" t="s">
        <v>71</v>
      </c>
      <c r="D25" s="20">
        <v>447</v>
      </c>
      <c r="E25" s="20">
        <v>469.6</v>
      </c>
      <c r="F25" s="20">
        <v>22.600000000000023</v>
      </c>
    </row>
    <row r="26" spans="1:6" x14ac:dyDescent="0.25">
      <c r="A26" s="19" t="s">
        <v>72</v>
      </c>
      <c r="B26" t="s">
        <v>71</v>
      </c>
      <c r="C26" t="s">
        <v>73</v>
      </c>
      <c r="D26" s="20">
        <v>469.6</v>
      </c>
      <c r="E26" s="20">
        <v>474.7</v>
      </c>
      <c r="F26" s="20">
        <v>5.0999999999999659</v>
      </c>
    </row>
    <row r="27" spans="1:6" x14ac:dyDescent="0.25">
      <c r="A27" s="19" t="s">
        <v>74</v>
      </c>
      <c r="B27" t="s">
        <v>73</v>
      </c>
      <c r="C27" t="s">
        <v>75</v>
      </c>
      <c r="D27" s="20">
        <v>474.7</v>
      </c>
      <c r="E27" s="20">
        <v>481.4</v>
      </c>
      <c r="F27" s="20">
        <v>6.6999999999999886</v>
      </c>
    </row>
    <row r="28" spans="1:6" x14ac:dyDescent="0.25">
      <c r="A28" s="19" t="s">
        <v>76</v>
      </c>
      <c r="B28" t="s">
        <v>75</v>
      </c>
      <c r="C28" t="s">
        <v>77</v>
      </c>
      <c r="D28" s="20">
        <v>481.4</v>
      </c>
      <c r="E28" s="20">
        <v>490.6</v>
      </c>
      <c r="F28" s="20">
        <v>9.2000000000000455</v>
      </c>
    </row>
    <row r="29" spans="1:6" x14ac:dyDescent="0.25">
      <c r="A29" s="19" t="s">
        <v>78</v>
      </c>
      <c r="B29" t="s">
        <v>77</v>
      </c>
      <c r="C29" t="s">
        <v>79</v>
      </c>
      <c r="D29" s="20">
        <v>490.6</v>
      </c>
      <c r="E29" s="20">
        <v>507.7</v>
      </c>
      <c r="F29" s="20">
        <v>17.099999999999966</v>
      </c>
    </row>
    <row r="30" spans="1:6" x14ac:dyDescent="0.25">
      <c r="A30" s="19" t="s">
        <v>80</v>
      </c>
      <c r="B30" t="s">
        <v>79</v>
      </c>
      <c r="C30" t="s">
        <v>81</v>
      </c>
      <c r="D30" s="20">
        <v>507.7</v>
      </c>
      <c r="E30" s="20">
        <v>512.6</v>
      </c>
      <c r="F30" s="20">
        <v>4.9000000000000341</v>
      </c>
    </row>
    <row r="31" spans="1:6" x14ac:dyDescent="0.25">
      <c r="A31" s="19" t="s">
        <v>82</v>
      </c>
      <c r="B31" t="s">
        <v>81</v>
      </c>
      <c r="C31" t="s">
        <v>83</v>
      </c>
      <c r="D31" s="20">
        <v>512.6</v>
      </c>
      <c r="E31" s="20">
        <v>525.20000000000005</v>
      </c>
      <c r="F31" s="20">
        <v>12.600000000000023</v>
      </c>
    </row>
    <row r="32" spans="1:6" x14ac:dyDescent="0.25">
      <c r="A32" s="19" t="s">
        <v>84</v>
      </c>
      <c r="B32" t="s">
        <v>83</v>
      </c>
      <c r="C32" t="s">
        <v>85</v>
      </c>
      <c r="D32" s="20">
        <v>525.20000000000005</v>
      </c>
      <c r="E32" s="20">
        <v>541</v>
      </c>
      <c r="F32" s="20">
        <v>15.799999999999955</v>
      </c>
    </row>
    <row r="33" spans="1:6" x14ac:dyDescent="0.25">
      <c r="A33" s="19" t="s">
        <v>86</v>
      </c>
      <c r="B33" t="s">
        <v>85</v>
      </c>
      <c r="C33" t="s">
        <v>87</v>
      </c>
      <c r="D33" s="20">
        <v>541</v>
      </c>
      <c r="E33" s="20">
        <v>560</v>
      </c>
      <c r="F33" s="20">
        <v>19</v>
      </c>
    </row>
    <row r="34" spans="1:6" x14ac:dyDescent="0.25">
      <c r="A34" s="19" t="s">
        <v>88</v>
      </c>
      <c r="B34" t="s">
        <v>87</v>
      </c>
      <c r="C34" t="s">
        <v>89</v>
      </c>
      <c r="D34" s="20">
        <v>560</v>
      </c>
      <c r="E34" s="20">
        <v>567.1</v>
      </c>
      <c r="F34" s="20">
        <v>7.1000000000000227</v>
      </c>
    </row>
    <row r="35" spans="1:6" x14ac:dyDescent="0.25">
      <c r="A35" s="19" t="s">
        <v>90</v>
      </c>
      <c r="B35" t="s">
        <v>89</v>
      </c>
      <c r="C35" t="s">
        <v>91</v>
      </c>
      <c r="D35" s="20">
        <v>567.1</v>
      </c>
      <c r="E35" s="20">
        <v>584.4</v>
      </c>
      <c r="F35" s="20">
        <v>17.299999999999955</v>
      </c>
    </row>
    <row r="36" spans="1:6" x14ac:dyDescent="0.25">
      <c r="A36" s="19" t="s">
        <v>92</v>
      </c>
      <c r="B36" t="s">
        <v>91</v>
      </c>
      <c r="C36" t="s">
        <v>93</v>
      </c>
      <c r="D36" s="20">
        <v>584.4</v>
      </c>
      <c r="E36" s="20">
        <v>590.70000000000005</v>
      </c>
      <c r="F36" s="20">
        <v>6.3000000000000682</v>
      </c>
    </row>
    <row r="37" spans="1:6" x14ac:dyDescent="0.25">
      <c r="A37" s="19" t="s">
        <v>94</v>
      </c>
      <c r="B37" t="s">
        <v>93</v>
      </c>
      <c r="C37" t="s">
        <v>95</v>
      </c>
      <c r="D37" s="20">
        <v>590.70000000000005</v>
      </c>
      <c r="E37" s="20">
        <v>598.1</v>
      </c>
      <c r="F37" s="20">
        <v>7.3999999999999773</v>
      </c>
    </row>
    <row r="38" spans="1:6" x14ac:dyDescent="0.25">
      <c r="A38" s="19" t="s">
        <v>96</v>
      </c>
      <c r="B38" t="s">
        <v>95</v>
      </c>
      <c r="C38" t="s">
        <v>97</v>
      </c>
      <c r="D38" s="20">
        <v>598.1</v>
      </c>
      <c r="E38" s="20">
        <v>634.79999999999995</v>
      </c>
      <c r="F38" s="20">
        <v>36.699999999999932</v>
      </c>
    </row>
    <row r="39" spans="1:6" x14ac:dyDescent="0.25">
      <c r="A39" s="19" t="s">
        <v>98</v>
      </c>
      <c r="B39" t="s">
        <v>97</v>
      </c>
      <c r="C39" t="s">
        <v>99</v>
      </c>
      <c r="D39" s="20">
        <v>634.79999999999995</v>
      </c>
      <c r="E39" s="20">
        <v>648.70000000000005</v>
      </c>
      <c r="F39" s="20">
        <v>13.900000000000091</v>
      </c>
    </row>
    <row r="40" spans="1:6" x14ac:dyDescent="0.25">
      <c r="A40" s="19" t="s">
        <v>100</v>
      </c>
      <c r="B40" t="s">
        <v>99</v>
      </c>
      <c r="C40" t="s">
        <v>101</v>
      </c>
      <c r="D40" s="20">
        <v>648.70000000000005</v>
      </c>
      <c r="E40" s="20">
        <v>665.3</v>
      </c>
      <c r="F40" s="20">
        <v>16.599999999999909</v>
      </c>
    </row>
    <row r="41" spans="1:6" x14ac:dyDescent="0.25">
      <c r="A41" s="19" t="s">
        <v>102</v>
      </c>
      <c r="B41" t="s">
        <v>101</v>
      </c>
      <c r="C41" t="s">
        <v>103</v>
      </c>
      <c r="D41" s="20">
        <v>665.3</v>
      </c>
      <c r="E41" s="20">
        <v>680</v>
      </c>
      <c r="F41" s="20">
        <v>14.700000000000045</v>
      </c>
    </row>
    <row r="42" spans="1:6" x14ac:dyDescent="0.25">
      <c r="A42" s="19" t="s">
        <v>104</v>
      </c>
      <c r="B42" t="s">
        <v>103</v>
      </c>
      <c r="C42" t="s">
        <v>105</v>
      </c>
      <c r="D42" s="20">
        <v>680</v>
      </c>
      <c r="E42" s="20">
        <v>702.9</v>
      </c>
      <c r="F42" s="20">
        <v>22.899999999999977</v>
      </c>
    </row>
    <row r="43" spans="1:6" x14ac:dyDescent="0.25">
      <c r="A43" s="19" t="s">
        <v>106</v>
      </c>
      <c r="B43" t="s">
        <v>105</v>
      </c>
      <c r="C43" t="s">
        <v>107</v>
      </c>
      <c r="D43" s="20">
        <v>702.9</v>
      </c>
      <c r="E43" s="20">
        <v>717.8</v>
      </c>
      <c r="F43" s="20">
        <v>14.899999999999977</v>
      </c>
    </row>
    <row r="44" spans="1:6" x14ac:dyDescent="0.25">
      <c r="A44" s="19" t="s">
        <v>108</v>
      </c>
      <c r="B44" t="s">
        <v>107</v>
      </c>
      <c r="C44" t="s">
        <v>109</v>
      </c>
      <c r="D44" s="20">
        <v>717.8</v>
      </c>
      <c r="E44" s="20">
        <v>745</v>
      </c>
      <c r="F44" s="20">
        <v>27.200000000000045</v>
      </c>
    </row>
    <row r="45" spans="1:6" x14ac:dyDescent="0.25">
      <c r="A45" s="19" t="s">
        <v>110</v>
      </c>
      <c r="B45" t="s">
        <v>109</v>
      </c>
      <c r="C45" t="s">
        <v>111</v>
      </c>
      <c r="D45" s="20">
        <v>745</v>
      </c>
      <c r="E45" s="20">
        <v>793.5</v>
      </c>
      <c r="F45" s="20">
        <v>48.5</v>
      </c>
    </row>
    <row r="46" spans="1:6" x14ac:dyDescent="0.25">
      <c r="A46" s="19" t="s">
        <v>112</v>
      </c>
      <c r="B46" t="s">
        <v>111</v>
      </c>
      <c r="C46" t="s">
        <v>113</v>
      </c>
      <c r="D46" s="20">
        <v>793.5</v>
      </c>
      <c r="E46" s="20">
        <v>808.5</v>
      </c>
      <c r="F46" s="20">
        <v>15</v>
      </c>
    </row>
    <row r="47" spans="1:6" x14ac:dyDescent="0.25">
      <c r="A47" s="19" t="s">
        <v>114</v>
      </c>
      <c r="B47" t="s">
        <v>113</v>
      </c>
      <c r="C47" t="s">
        <v>115</v>
      </c>
      <c r="D47" s="20">
        <v>808.5</v>
      </c>
      <c r="E47" s="20">
        <v>813.2</v>
      </c>
      <c r="F47" s="20">
        <v>4.7000000000000455</v>
      </c>
    </row>
    <row r="48" spans="1:6" x14ac:dyDescent="0.25">
      <c r="A48" s="19" t="s">
        <v>116</v>
      </c>
      <c r="B48" t="s">
        <v>115</v>
      </c>
      <c r="C48" t="s">
        <v>117</v>
      </c>
      <c r="D48" s="20">
        <v>813.2</v>
      </c>
      <c r="E48" s="20">
        <v>875</v>
      </c>
      <c r="F48" s="20">
        <v>61.799999999999955</v>
      </c>
    </row>
    <row r="49" spans="1:6" x14ac:dyDescent="0.25">
      <c r="A49" s="19" t="s">
        <v>118</v>
      </c>
      <c r="B49" t="s">
        <v>117</v>
      </c>
      <c r="C49" t="s">
        <v>119</v>
      </c>
      <c r="D49" s="20">
        <v>875</v>
      </c>
      <c r="E49" s="20">
        <v>919.9</v>
      </c>
      <c r="F49" s="20">
        <v>44.899999999999977</v>
      </c>
    </row>
    <row r="50" spans="1:6" x14ac:dyDescent="0.25">
      <c r="A50" s="19" t="s">
        <v>120</v>
      </c>
      <c r="B50" t="s">
        <v>119</v>
      </c>
      <c r="C50" t="s">
        <v>121</v>
      </c>
      <c r="D50" s="20">
        <v>919.9</v>
      </c>
      <c r="E50" s="20">
        <v>938.8</v>
      </c>
      <c r="F50" s="20">
        <v>18.899999999999977</v>
      </c>
    </row>
  </sheetData>
  <pageMargins left="0.511811024" right="0.511811024" top="0.78740157499999996" bottom="0.78740157499999996" header="0.31496062000000002" footer="0.3149606200000000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0"/>
  <sheetViews>
    <sheetView workbookViewId="0">
      <selection activeCell="D1" sqref="D1"/>
    </sheetView>
  </sheetViews>
  <sheetFormatPr defaultColWidth="8.85546875" defaultRowHeight="15" x14ac:dyDescent="0.25"/>
  <cols>
    <col min="1" max="1" width="11.5703125" bestFit="1" customWidth="1"/>
  </cols>
  <sheetData>
    <row r="1" spans="1:4" x14ac:dyDescent="0.25">
      <c r="B1" s="27">
        <v>1.6400000000000001E-2</v>
      </c>
      <c r="C1" s="26">
        <v>2.5700000000000001E-2</v>
      </c>
      <c r="D1" s="28">
        <v>5.1299999999999998E-2</v>
      </c>
    </row>
    <row r="2" spans="1:4" x14ac:dyDescent="0.25">
      <c r="A2" t="s">
        <v>23</v>
      </c>
    </row>
    <row r="3" spans="1:4" x14ac:dyDescent="0.25">
      <c r="A3" t="s">
        <v>26</v>
      </c>
    </row>
    <row r="4" spans="1:4" x14ac:dyDescent="0.25">
      <c r="A4" t="s">
        <v>28</v>
      </c>
    </row>
    <row r="5" spans="1:4" x14ac:dyDescent="0.25">
      <c r="A5" t="s">
        <v>30</v>
      </c>
    </row>
    <row r="6" spans="1:4" x14ac:dyDescent="0.25">
      <c r="A6" t="s">
        <v>32</v>
      </c>
    </row>
    <row r="7" spans="1:4" x14ac:dyDescent="0.25">
      <c r="A7" t="s">
        <v>34</v>
      </c>
    </row>
    <row r="8" spans="1:4" x14ac:dyDescent="0.25">
      <c r="A8" t="s">
        <v>36</v>
      </c>
    </row>
    <row r="9" spans="1:4" x14ac:dyDescent="0.25">
      <c r="A9" t="s">
        <v>38</v>
      </c>
    </row>
    <row r="10" spans="1:4" x14ac:dyDescent="0.25">
      <c r="A10" t="s">
        <v>40</v>
      </c>
    </row>
    <row r="11" spans="1:4" x14ac:dyDescent="0.25">
      <c r="A11" t="s">
        <v>42</v>
      </c>
    </row>
    <row r="12" spans="1:4" x14ac:dyDescent="0.25">
      <c r="A12" t="s">
        <v>44</v>
      </c>
    </row>
    <row r="13" spans="1:4" x14ac:dyDescent="0.25">
      <c r="A13" t="s">
        <v>46</v>
      </c>
    </row>
    <row r="14" spans="1:4" x14ac:dyDescent="0.25">
      <c r="A14" t="s">
        <v>48</v>
      </c>
    </row>
    <row r="15" spans="1:4" x14ac:dyDescent="0.25">
      <c r="A15" t="s">
        <v>50</v>
      </c>
    </row>
    <row r="16" spans="1:4" x14ac:dyDescent="0.25">
      <c r="A16" t="s">
        <v>52</v>
      </c>
    </row>
    <row r="17" spans="1:1" x14ac:dyDescent="0.25">
      <c r="A17" t="s">
        <v>54</v>
      </c>
    </row>
    <row r="18" spans="1:1" x14ac:dyDescent="0.25">
      <c r="A18" t="s">
        <v>56</v>
      </c>
    </row>
    <row r="19" spans="1:1" x14ac:dyDescent="0.25">
      <c r="A19" t="s">
        <v>58</v>
      </c>
    </row>
    <row r="20" spans="1:1" x14ac:dyDescent="0.25">
      <c r="A20" t="s">
        <v>60</v>
      </c>
    </row>
    <row r="21" spans="1:1" x14ac:dyDescent="0.25">
      <c r="A21" t="s">
        <v>62</v>
      </c>
    </row>
    <row r="22" spans="1:1" x14ac:dyDescent="0.25">
      <c r="A22" t="s">
        <v>64</v>
      </c>
    </row>
    <row r="23" spans="1:1" x14ac:dyDescent="0.25">
      <c r="A23" t="s">
        <v>66</v>
      </c>
    </row>
    <row r="24" spans="1:1" x14ac:dyDescent="0.25">
      <c r="A24" t="s">
        <v>68</v>
      </c>
    </row>
    <row r="25" spans="1:1" x14ac:dyDescent="0.25">
      <c r="A25" t="s">
        <v>70</v>
      </c>
    </row>
    <row r="26" spans="1:1" x14ac:dyDescent="0.25">
      <c r="A26" t="s">
        <v>72</v>
      </c>
    </row>
    <row r="27" spans="1:1" x14ac:dyDescent="0.25">
      <c r="A27" t="s">
        <v>74</v>
      </c>
    </row>
    <row r="28" spans="1:1" x14ac:dyDescent="0.25">
      <c r="A28" t="s">
        <v>76</v>
      </c>
    </row>
    <row r="29" spans="1:1" x14ac:dyDescent="0.25">
      <c r="A29" t="s">
        <v>78</v>
      </c>
    </row>
    <row r="30" spans="1:1" x14ac:dyDescent="0.25">
      <c r="A30" t="s">
        <v>80</v>
      </c>
    </row>
    <row r="31" spans="1:1" x14ac:dyDescent="0.25">
      <c r="A31" t="s">
        <v>82</v>
      </c>
    </row>
    <row r="32" spans="1:1" x14ac:dyDescent="0.25">
      <c r="A32" t="s">
        <v>84</v>
      </c>
    </row>
    <row r="33" spans="1:1" x14ac:dyDescent="0.25">
      <c r="A33" t="s">
        <v>86</v>
      </c>
    </row>
    <row r="34" spans="1:1" x14ac:dyDescent="0.25">
      <c r="A34" t="s">
        <v>88</v>
      </c>
    </row>
    <row r="35" spans="1:1" x14ac:dyDescent="0.25">
      <c r="A35" t="s">
        <v>90</v>
      </c>
    </row>
    <row r="36" spans="1:1" x14ac:dyDescent="0.25">
      <c r="A36" t="s">
        <v>92</v>
      </c>
    </row>
    <row r="37" spans="1:1" x14ac:dyDescent="0.25">
      <c r="A37" t="s">
        <v>94</v>
      </c>
    </row>
    <row r="38" spans="1:1" x14ac:dyDescent="0.25">
      <c r="A38" t="s">
        <v>96</v>
      </c>
    </row>
    <row r="39" spans="1:1" x14ac:dyDescent="0.25">
      <c r="A39" t="s">
        <v>98</v>
      </c>
    </row>
    <row r="40" spans="1:1" x14ac:dyDescent="0.25">
      <c r="A40" t="s">
        <v>100</v>
      </c>
    </row>
    <row r="41" spans="1:1" x14ac:dyDescent="0.25">
      <c r="A41" t="s">
        <v>102</v>
      </c>
    </row>
    <row r="42" spans="1:1" x14ac:dyDescent="0.25">
      <c r="A42" t="s">
        <v>104</v>
      </c>
    </row>
    <row r="43" spans="1:1" x14ac:dyDescent="0.25">
      <c r="A43" t="s">
        <v>106</v>
      </c>
    </row>
    <row r="44" spans="1:1" x14ac:dyDescent="0.25">
      <c r="A44" t="s">
        <v>108</v>
      </c>
    </row>
    <row r="45" spans="1:1" x14ac:dyDescent="0.25">
      <c r="A45" t="s">
        <v>110</v>
      </c>
    </row>
    <row r="46" spans="1:1" x14ac:dyDescent="0.25">
      <c r="A46" t="s">
        <v>112</v>
      </c>
    </row>
    <row r="47" spans="1:1" x14ac:dyDescent="0.25">
      <c r="A47" t="s">
        <v>114</v>
      </c>
    </row>
    <row r="48" spans="1:1" x14ac:dyDescent="0.25">
      <c r="A48" t="s">
        <v>116</v>
      </c>
    </row>
    <row r="49" spans="1:1" x14ac:dyDescent="0.25">
      <c r="A49" t="s">
        <v>118</v>
      </c>
    </row>
    <row r="50" spans="1:1" x14ac:dyDescent="0.25">
      <c r="A50" t="s">
        <v>120</v>
      </c>
    </row>
  </sheetData>
  <pageMargins left="0.511811024" right="0.511811024" top="0.78740157499999996" bottom="0.78740157499999996" header="0.31496062000000002" footer="0.3149606200000000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Plan1</vt:lpstr>
      <vt:lpstr>PNV</vt:lpstr>
      <vt:lpstr>Resumo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Mauricio Zamboin</dc:creator>
  <cp:lastModifiedBy>Icaro Sampaio</cp:lastModifiedBy>
  <dcterms:created xsi:type="dcterms:W3CDTF">2012-11-19T14:58:25Z</dcterms:created>
  <dcterms:modified xsi:type="dcterms:W3CDTF">2013-03-22T19:10:00Z</dcterms:modified>
</cp:coreProperties>
</file>